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7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41" i="9" l="1"/>
  <c r="BG40" i="9"/>
  <c r="BG39" i="9"/>
  <c r="BG38" i="9"/>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AM41" i="9"/>
  <c r="U41" i="9"/>
  <c r="C41" i="9"/>
  <c r="CO40" i="9"/>
  <c r="BW40" i="9"/>
  <c r="AM40" i="9"/>
  <c r="U40" i="9"/>
  <c r="C40" i="9"/>
  <c r="CO39" i="9"/>
  <c r="BW39" i="9"/>
  <c r="AM39" i="9"/>
  <c r="U39" i="9"/>
  <c r="C39" i="9"/>
  <c r="CO38" i="9"/>
  <c r="BW38" i="9"/>
  <c r="AM38" i="9"/>
  <c r="U38" i="9"/>
  <c r="C38" i="9"/>
  <c r="CO37" i="9"/>
  <c r="BW37" i="9"/>
  <c r="AM37" i="9"/>
  <c r="CO36" i="9"/>
  <c r="BW36" i="9"/>
  <c r="AM36" i="9"/>
  <c r="BW35" i="9"/>
  <c r="AM35" i="9"/>
  <c r="BW34" i="9"/>
  <c r="C34" i="9"/>
  <c r="CO34" i="9" l="1"/>
  <c r="CO35" i="9" s="1"/>
  <c r="C35" i="9"/>
  <c r="C36" i="9" s="1"/>
  <c r="C37"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E36" i="9" s="1"/>
  <c r="BE37" i="9" s="1"/>
  <c r="BE38" i="9" s="1"/>
  <c r="BE39" i="9" s="1"/>
  <c r="BE40" i="9" s="1"/>
  <c r="BE41" i="9" s="1"/>
</calcChain>
</file>

<file path=xl/sharedStrings.xml><?xml version="1.0" encoding="utf-8"?>
<sst xmlns="http://schemas.openxmlformats.org/spreadsheetml/2006/main" count="1090" uniqueCount="568">
  <si>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</si>
  <si>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</si>
  <si>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</si>
  <si>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</si>
  <si>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</si>
  <si>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</si>
  <si>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</si>
  <si>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</si>
  <si>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</si>
  <si>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</si>
  <si>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</si>
  <si>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</si>
  <si>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</si>
  <si>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</si>
  <si>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</si>
  <si>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</si>
  <si>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</si>
  <si>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</si>
  <si>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</si>
  <si>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</si>
  <si>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</si>
  <si>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</si>
  <si>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</si>
  <si>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</si>
  <si>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</si>
  <si>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</si>
  <si>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</si>
  <si>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</si>
  <si>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</si>
  <si>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</si>
  <si>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</si>
  <si>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</si>
  <si>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</si>
  <si>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</si>
  <si>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</si>
  <si>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</si>
  <si>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</si>
  <si>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</si>
  <si>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</si>
  <si>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</si>
  <si>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</si>
  <si>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</si>
  <si>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</si>
  <si>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</si>
  <si>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</si>
  <si>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</si>
  <si>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</si>
  <si>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</si>
  <si>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</si>
  <si>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</si>
  <si>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</si>
  <si>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</si>
  <si>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</si>
  <si>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</si>
  <si>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</si>
  <si>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</si>
  <si>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</si>
  <si>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</si>
  <si>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</si>
  <si>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</si>
  <si>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</si>
  <si>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</si>
  <si>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</si>
  <si>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</si>
  <si>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</si>
  <si>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</si>
  <si>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</si>
  <si>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</si>
  <si>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</si>
  <si>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Ⅳ－０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</si>
  <si>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</si>
  <si>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</si>
  <si>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</si>
  <si>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</si>
  <si>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</si>
  <si>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</si>
  <si>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</si>
  <si>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</si>
  <si>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</si>
  <si>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</si>
  <si>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</si>
  <si>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</si>
  <si>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</si>
  <si>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</si>
  <si>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</si>
  <si>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</si>
  <si>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</si>
  <si>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</si>
  <si>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</si>
  <si>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</si>
  <si>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</si>
  <si>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</si>
  <si>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</si>
  <si>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</si>
  <si>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</si>
  <si>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</si>
  <si>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</si>
  <si>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</si>
  <si>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</si>
  <si>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</si>
  <si>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</si>
  <si>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</si>
  <si>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</si>
  <si>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</si>
  <si>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</si>
  <si>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</si>
  <si>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</si>
  <si>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</si>
  <si>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</si>
  <si>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</si>
  <si>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</si>
  <si>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</si>
  <si>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</si>
  <si>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</si>
  <si>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</si>
  <si>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</si>
  <si>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</si>
  <si>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</si>
  <si>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</si>
  <si>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</si>
  <si>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</si>
  <si>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</si>
  <si>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</si>
  <si>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</si>
  <si>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</si>
  <si>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</si>
  <si>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</si>
  <si>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</si>
  <si>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</si>
  <si>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</si>
  <si>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</si>
  <si>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</si>
  <si>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</si>
  <si>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</si>
  <si>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</si>
  <si>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</si>
  <si>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</si>
  <si>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</si>
  <si>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</si>
  <si>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</si>
  <si>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</si>
  <si>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</si>
  <si>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</si>
  <si>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</si>
  <si>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</si>
  <si>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</si>
  <si>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</si>
  <si>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</si>
  <si>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</si>
  <si>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</si>
  <si>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</si>
  <si>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</si>
  <si>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</si>
  <si>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</si>
  <si>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</si>
  <si>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</si>
  <si>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</si>
  <si>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</si>
  <si>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</si>
  <si>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</si>
  <si>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</si>
  <si>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</si>
  <si>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</si>
  <si>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</si>
  <si>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</si>
  <si>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</si>
  <si>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</si>
  <si>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</si>
  <si>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</si>
  <si>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</si>
  <si>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</si>
  <si>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</si>
  <si>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</si>
  <si>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</si>
  <si>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</si>
  <si>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</si>
  <si>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</si>
  <si>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</si>
  <si>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</si>
  <si>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</si>
  <si>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</si>
  <si>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</si>
  <si>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</si>
  <si>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</si>
  <si>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</si>
  <si>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</si>
  <si>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</si>
  <si>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</si>
  <si>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</si>
  <si>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</si>
  <si>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</si>
  <si>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</si>
  <si>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</si>
  <si>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鳥取県大山町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</si>
  <si>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</si>
  <si>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</si>
  <si>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</si>
  <si>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</si>
  <si>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</si>
  <si>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</si>
  <si>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</si>
  <si>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</si>
  <si>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</si>
  <si>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</si>
  <si>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</si>
  <si>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</si>
  <si>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</si>
  <si>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</si>
  <si>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</si>
  <si>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</si>
  <si>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</si>
  <si>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</si>
  <si>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</si>
  <si>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</si>
  <si>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</si>
  <si>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</si>
  <si>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</si>
  <si>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</si>
  <si>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</si>
  <si>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</si>
  <si>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</si>
  <si>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</si>
  <si>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</si>
  <si>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</si>
  <si>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</si>
  <si>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</si>
  <si>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</si>
  <si>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</si>
  <si>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</si>
  <si>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</si>
  <si>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</si>
  <si>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</si>
  <si>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</si>
  <si>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</si>
  <si>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</si>
  <si>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</si>
  <si>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</si>
  <si>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</si>
  <si>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</si>
  <si>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</si>
  <si>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</si>
  <si>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</si>
  <si>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</si>
  <si>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</si>
  <si>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</si>
  <si>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</si>
  <si>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</si>
  <si>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</si>
  <si>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</si>
  <si>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</si>
  <si>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</si>
  <si>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</si>
  <si>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</si>
  <si>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</si>
  <si>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</si>
  <si>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</si>
  <si>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</si>
  <si>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</si>
  <si>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</si>
  <si>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</si>
  <si>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</si>
  <si>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</si>
  <si>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</si>
  <si>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</si>
  <si>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</si>
  <si>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</si>
  <si>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</si>
  <si>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</si>
  <si>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</si>
  <si>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</si>
  <si>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</si>
  <si>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</si>
  <si>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</si>
  <si>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</si>
  <si>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</si>
  <si>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</si>
  <si>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</si>
  <si>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</si>
  <si>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</si>
  <si>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</si>
  <si>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</si>
  <si>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</si>
  <si>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</si>
  <si>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</si>
  <si>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</si>
  <si>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</si>
  <si>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</si>
  <si>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</si>
  <si>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</si>
  <si>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</si>
  <si>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</si>
  <si>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</si>
  <si>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</si>
  <si>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</si>
  <si>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</si>
  <si>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</si>
  <si>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</si>
  <si>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</si>
  <si>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</si>
  <si>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</si>
  <si>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</si>
  <si>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</si>
  <si>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</si>
  <si>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</si>
  <si>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</si>
  <si>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</si>
  <si>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</si>
  <si>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</si>
  <si>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</si>
  <si>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</si>
  <si>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</si>
  <si>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</si>
  <si>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</si>
  <si>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</si>
  <si>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</si>
  <si>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</si>
  <si>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</si>
  <si>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</si>
  <si>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</si>
  <si>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</si>
  <si>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</si>
  <si>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</si>
  <si>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</si>
  <si>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</si>
  <si>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</si>
  <si>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</si>
  <si>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</si>
  <si>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</si>
  <si>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</si>
  <si>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</si>
  <si>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</si>
  <si>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</si>
  <si>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</si>
  <si>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</si>
  <si>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</si>
  <si>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</si>
  <si>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</si>
  <si>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</si>
  <si>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</si>
  <si>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</si>
  <si>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</si>
  <si>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鳥取県大山町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</si>
  <si>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</si>
  <si>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</si>
  <si>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</si>
  <si>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</si>
  <si>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</si>
  <si>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</si>
  <si>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</si>
  <si>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</si>
  <si>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</si>
  <si>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</si>
  <si>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</si>
  <si>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</si>
  <si>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</si>
  <si>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</si>
  <si>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</si>
  <si>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</si>
  <si>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</si>
  <si>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</si>
  <si>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</si>
  <si>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</si>
  <si>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</si>
  <si>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住宅新築資金等貸付事業特別会計</t>
    <phoneticPr fontId="5"/>
  </si>
  <si>
    <t>開拓専用水道特別会計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</si>
  <si>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</si>
  <si>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</si>
  <si>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</si>
  <si>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</si>
  <si>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</si>
  <si>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</si>
  <si>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</si>
  <si>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</si>
  <si>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</si>
  <si>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</si>
  <si>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</si>
  <si>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</si>
  <si>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</si>
  <si>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</si>
  <si>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</si>
  <si>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t>
    <phoneticPr fontId="5"/>
  </si>
  <si>
    <t>後期高齢者医療特別会計</t>
    <phoneticPr fontId="5"/>
  </si>
  <si>
    <t>介護保険特別会計</t>
    <phoneticPr fontId="5"/>
  </si>
  <si>
    <t>水道事業会計</t>
    <phoneticPr fontId="5"/>
  </si>
  <si>
    <t>法適用企業</t>
    <phoneticPr fontId="5"/>
  </si>
  <si>
    <t>夕陽の丘神田特別会計</t>
    <phoneticPr fontId="5"/>
  </si>
  <si>
    <t>法非適用企業</t>
    <phoneticPr fontId="5"/>
  </si>
  <si>
    <t>簡易水道事業特別会計</t>
    <phoneticPr fontId="5"/>
  </si>
  <si>
    <t>農業集落排水事業特別会計</t>
    <phoneticPr fontId="5"/>
  </si>
  <si>
    <t>公共下水道事業特別会計</t>
    <phoneticPr fontId="5"/>
  </si>
  <si>
    <t>風力発電事業特別会計</t>
    <phoneticPr fontId="5"/>
  </si>
  <si>
    <t>温泉事業特別会計</t>
    <phoneticPr fontId="5"/>
  </si>
  <si>
    <t>索道事業特別会計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</si>
  <si>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</si>
  <si>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</si>
  <si>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</si>
  <si>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</si>
  <si>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</si>
  <si>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</si>
  <si>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</si>
  <si>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</si>
  <si>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</si>
  <si>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</si>
  <si>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</si>
  <si>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</si>
  <si>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</si>
  <si>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</si>
  <si>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</si>
  <si>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</si>
  <si>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</si>
  <si>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</si>
  <si>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</si>
  <si>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</si>
  <si>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</si>
  <si>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</si>
  <si>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</si>
  <si>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</si>
  <si>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</si>
  <si>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</si>
  <si>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</si>
  <si>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</si>
  <si>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</si>
  <si>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</si>
  <si>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</si>
  <si>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</si>
  <si>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</si>
  <si>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</si>
  <si>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</si>
  <si>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</si>
  <si>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</si>
  <si>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</si>
  <si>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</si>
  <si>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</si>
  <si>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</si>
  <si>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</si>
  <si>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</si>
  <si>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</si>
  <si>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</si>
  <si>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</si>
  <si>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</si>
  <si>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</si>
  <si>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</si>
  <si>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</si>
  <si>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</si>
  <si>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</si>
  <si>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</si>
  <si>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</si>
  <si>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</si>
  <si>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公共下水道事業特別会計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</si>
  <si>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</si>
  <si>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</si>
  <si>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</si>
  <si>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国民健康保険診療所特別会計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</si>
  <si>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</si>
  <si>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</si>
  <si>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</si>
  <si>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</si>
  <si>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</si>
  <si>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</si>
  <si>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</si>
  <si>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</si>
  <si>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</si>
  <si>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</si>
  <si>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</si>
  <si>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</si>
  <si>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</si>
  <si>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</si>
  <si>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</si>
  <si>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</si>
  <si>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</si>
  <si>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</si>
  <si>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</si>
  <si>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</si>
  <si>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</si>
  <si>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</si>
  <si>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</si>
  <si>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</si>
  <si>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</si>
  <si>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</si>
  <si>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</si>
  <si>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</si>
  <si>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</si>
  <si>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</si>
  <si>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</si>
  <si>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</si>
  <si>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</si>
  <si>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</si>
  <si>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</si>
  <si>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</si>
  <si>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</si>
  <si>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</si>
  <si>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</si>
  <si>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</si>
  <si>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</si>
  <si>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</si>
  <si>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</si>
  <si>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</si>
  <si>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</si>
  <si>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</si>
  <si>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</si>
  <si>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</si>
  <si>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</si>
  <si>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</si>
  <si>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</si>
  <si>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</si>
  <si>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</si>
  <si>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</si>
  <si>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</si>
  <si>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</si>
  <si>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</si>
  <si>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</si>
  <si>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</si>
  <si>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</si>
  <si>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</si>
  <si>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</si>
  <si>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</si>
  <si>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</si>
  <si>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</si>
  <si>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</si>
  <si>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</si>
  <si>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</si>
  <si>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</si>
  <si>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</si>
  <si>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</si>
  <si>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</si>
  <si>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</si>
  <si>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</si>
  <si>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</si>
  <si>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</si>
  <si>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</si>
  <si>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</si>
  <si>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</si>
  <si>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</si>
  <si>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</si>
  <si>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</si>
  <si>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水道事業会計</t>
  </si>
  <si>
    <t>宅地造成事業特別会計</t>
  </si>
  <si>
    <t>介護保険特別会計</t>
  </si>
  <si>
    <t>▲ 0.04</t>
  </si>
  <si>
    <t>国民健康保険特別会計</t>
  </si>
  <si>
    <t>風力発電事業特別会計</t>
  </si>
  <si>
    <t>開拓専用水道特別会計</t>
  </si>
  <si>
    <t>後期高齢者医療特別会計</t>
  </si>
  <si>
    <t>その他会計（赤字）</t>
  </si>
  <si>
    <t>その他会計（黒字）</t>
  </si>
  <si>
    <t>大山恵みの里公社</t>
    <rPh sb="0" eb="2">
      <t>ダイセン</t>
    </rPh>
    <rPh sb="2" eb="3">
      <t>メグ</t>
    </rPh>
    <rPh sb="5" eb="6">
      <t>サト</t>
    </rPh>
    <rPh sb="6" eb="8">
      <t>コウシャ</t>
    </rPh>
    <phoneticPr fontId="2"/>
  </si>
  <si>
    <t>大山観光局</t>
    <rPh sb="0" eb="2">
      <t>ダイセン</t>
    </rPh>
    <rPh sb="2" eb="5">
      <t>カンコウキョク</t>
    </rPh>
    <phoneticPr fontId="2"/>
  </si>
  <si>
    <t>鳥取県西部広域行政管理組合　一般会計</t>
    <rPh sb="0" eb="3">
      <t>トットリケン</t>
    </rPh>
    <rPh sb="3" eb="5">
      <t>セイブ</t>
    </rPh>
    <rPh sb="5" eb="7">
      <t>コウイキ</t>
    </rPh>
    <rPh sb="7" eb="9">
      <t>ギョウセイ</t>
    </rPh>
    <rPh sb="9" eb="11">
      <t>カンリ</t>
    </rPh>
    <rPh sb="11" eb="13">
      <t>クミアイ</t>
    </rPh>
    <rPh sb="14" eb="16">
      <t>イッパン</t>
    </rPh>
    <rPh sb="16" eb="18">
      <t>カイケイ</t>
    </rPh>
    <phoneticPr fontId="2"/>
  </si>
  <si>
    <t>鳥取県町村職員退職手当組合</t>
    <rPh sb="0" eb="3">
      <t>トットリケン</t>
    </rPh>
    <rPh sb="3" eb="5">
      <t>チョウソン</t>
    </rPh>
    <rPh sb="5" eb="7">
      <t>ショクイン</t>
    </rPh>
    <rPh sb="7" eb="9">
      <t>タイショク</t>
    </rPh>
    <rPh sb="9" eb="11">
      <t>テアテ</t>
    </rPh>
    <rPh sb="11" eb="13">
      <t>クミアイ</t>
    </rPh>
    <phoneticPr fontId="2"/>
  </si>
  <si>
    <t>鳥取県後期高齢者医療広域連合　一般会計</t>
    <rPh sb="0" eb="3">
      <t>トットリケン</t>
    </rPh>
    <rPh sb="3" eb="5">
      <t>コウキ</t>
    </rPh>
    <rPh sb="5" eb="8">
      <t>コウレイシャ</t>
    </rPh>
    <rPh sb="8" eb="10">
      <t>イリョウ</t>
    </rPh>
    <rPh sb="10" eb="12">
      <t>コウイキ</t>
    </rPh>
    <rPh sb="12" eb="14">
      <t>レンゴウ</t>
    </rPh>
    <rPh sb="15" eb="17">
      <t>イッパン</t>
    </rPh>
    <rPh sb="17" eb="19">
      <t>カイケイ</t>
    </rPh>
    <phoneticPr fontId="2"/>
  </si>
  <si>
    <t>鳥取県後期高齢者医療広域連合　後期高齢者医療特別会計</t>
    <rPh sb="0" eb="3">
      <t>トットリケン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</si>
  <si>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鳥取県町村消防災害補償組合　一般会計</t>
    <rPh sb="0" eb="3">
      <t>トットリケン</t>
    </rPh>
    <rPh sb="3" eb="5">
      <t>チョウソン</t>
    </rPh>
    <rPh sb="5" eb="7">
      <t>ショウボウ</t>
    </rPh>
    <rPh sb="7" eb="9">
      <t>サイガイ</t>
    </rPh>
    <rPh sb="9" eb="11">
      <t>ホショウ</t>
    </rPh>
    <rPh sb="11" eb="13">
      <t>クミアイ</t>
    </rPh>
    <rPh sb="14" eb="16">
      <t>イッパン</t>
    </rPh>
    <rPh sb="16" eb="18">
      <t>カイケイ</t>
    </rPh>
    <phoneticPr fontId="2"/>
  </si>
  <si>
    <t>鳥取県町村消防災害補償組合職員退職手当積立特別会計</t>
    <rPh sb="0" eb="3">
      <t>トットリケン</t>
    </rPh>
    <rPh sb="3" eb="5">
      <t>チョウソン</t>
    </rPh>
    <rPh sb="5" eb="7">
      <t>ショウボウ</t>
    </rPh>
    <rPh sb="7" eb="9">
      <t>サイガイ</t>
    </rPh>
    <rPh sb="9" eb="11">
      <t>ホショウ</t>
    </rPh>
    <rPh sb="11" eb="13">
      <t>クミアイ</t>
    </rPh>
    <rPh sb="13" eb="15">
      <t>ショクイン</t>
    </rPh>
    <rPh sb="15" eb="17">
      <t>タイショク</t>
    </rPh>
    <rPh sb="17" eb="19">
      <t>テアテ</t>
    </rPh>
    <rPh sb="19" eb="21">
      <t>ツミタテ</t>
    </rPh>
    <rPh sb="21" eb="23">
      <t>トクベツ</t>
    </rPh>
    <rPh sb="23" eb="25">
      <t>カイケイ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</si>
  <si>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</si>
  <si>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</si>
  <si>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</si>
  <si>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</si>
  <si>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</si>
  <si>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</si>
  <si>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</si>
  <si>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</si>
  <si>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</si>
  <si>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</si>
  <si>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</si>
  <si>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</si>
  <si>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</si>
  <si>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</si>
  <si>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実質公債費率、将来負担比率ともに類似団体と比較して低い水準にある。実質公債費率は、普通会計の地方債元利償還金について交付税措置の低い起債償還が完了してきていること、過疎地域指定後交付税措置の有利な起債借入を行っており、公債費算入部分が上昇していることが数値が低水準で推移している要因と考えられる。
　将来負担比率は、近年投資的事業を抑えながら起債発行額の抑制に努めたことにより地方債残高が減少してきていること、公営企業会計の地方債発行がなく公営企業債繰入見込額が減少してきていることから将来負担額が減少していることが要因と考えられる。
　合併算定替の逓減措置による普通交付税の減少などにより、今後標準財政規模が下がっていくことが想定されるため、更なる地方債発行の抑制に取り組んでいく必要がある。
</t>
    <rPh sb="1" eb="3">
      <t>ジッシツ</t>
    </rPh>
    <rPh sb="3" eb="6">
      <t>コウサイヒ</t>
    </rPh>
    <rPh sb="6" eb="7">
      <t>リツ</t>
    </rPh>
    <rPh sb="8" eb="10">
      <t>ショウライ</t>
    </rPh>
    <rPh sb="10" eb="12">
      <t>フタン</t>
    </rPh>
    <rPh sb="12" eb="14">
      <t>ヒリツ</t>
    </rPh>
    <rPh sb="17" eb="19">
      <t>ルイジ</t>
    </rPh>
    <rPh sb="19" eb="21">
      <t>ダンタイ</t>
    </rPh>
    <rPh sb="22" eb="24">
      <t>ヒカク</t>
    </rPh>
    <rPh sb="26" eb="27">
      <t>ヒク</t>
    </rPh>
    <rPh sb="28" eb="30">
      <t>スイジュン</t>
    </rPh>
    <rPh sb="34" eb="36">
      <t>ジッシツ</t>
    </rPh>
    <rPh sb="36" eb="39">
      <t>コウサイヒ</t>
    </rPh>
    <rPh sb="39" eb="40">
      <t>リツ</t>
    </rPh>
    <rPh sb="42" eb="44">
      <t>フツウ</t>
    </rPh>
    <rPh sb="44" eb="46">
      <t>カイケイ</t>
    </rPh>
    <rPh sb="47" eb="50">
      <t>チホウサイ</t>
    </rPh>
    <rPh sb="50" eb="52">
      <t>ガンリ</t>
    </rPh>
    <rPh sb="52" eb="55">
      <t>ショウカンキン</t>
    </rPh>
    <rPh sb="59" eb="62">
      <t>コウフゼイ</t>
    </rPh>
    <rPh sb="62" eb="64">
      <t>ソチ</t>
    </rPh>
    <rPh sb="65" eb="66">
      <t>ヒク</t>
    </rPh>
    <rPh sb="67" eb="69">
      <t>キサイ</t>
    </rPh>
    <rPh sb="69" eb="71">
      <t>ショウカン</t>
    </rPh>
    <rPh sb="72" eb="74">
      <t>カンリョウ</t>
    </rPh>
    <rPh sb="83" eb="85">
      <t>カソ</t>
    </rPh>
    <rPh sb="85" eb="87">
      <t>チイキ</t>
    </rPh>
    <rPh sb="87" eb="89">
      <t>シテイ</t>
    </rPh>
    <rPh sb="89" eb="90">
      <t>ゴ</t>
    </rPh>
    <rPh sb="90" eb="93">
      <t>コウフゼイ</t>
    </rPh>
    <rPh sb="93" eb="95">
      <t>ソチ</t>
    </rPh>
    <rPh sb="96" eb="98">
      <t>ユウリ</t>
    </rPh>
    <rPh sb="99" eb="101">
      <t>キサイ</t>
    </rPh>
    <rPh sb="101" eb="103">
      <t>カリイレ</t>
    </rPh>
    <rPh sb="104" eb="105">
      <t>オコナ</t>
    </rPh>
    <rPh sb="110" eb="112">
      <t>コウサイ</t>
    </rPh>
    <rPh sb="112" eb="113">
      <t>ヒ</t>
    </rPh>
    <rPh sb="113" eb="115">
      <t>サンニュウ</t>
    </rPh>
    <rPh sb="115" eb="117">
      <t>ブブン</t>
    </rPh>
    <rPh sb="118" eb="120">
      <t>ジョウショウ</t>
    </rPh>
    <rPh sb="127" eb="129">
      <t>スウチ</t>
    </rPh>
    <rPh sb="130" eb="133">
      <t>テイスイジュン</t>
    </rPh>
    <rPh sb="134" eb="136">
      <t>スイイ</t>
    </rPh>
    <rPh sb="140" eb="142">
      <t>ヨウイン</t>
    </rPh>
    <rPh sb="143" eb="144">
      <t>カンガ</t>
    </rPh>
    <rPh sb="151" eb="153">
      <t>ショウライ</t>
    </rPh>
    <rPh sb="153" eb="155">
      <t>フタン</t>
    </rPh>
    <rPh sb="155" eb="157">
      <t>ヒリツ</t>
    </rPh>
    <rPh sb="159" eb="161">
      <t>キンネン</t>
    </rPh>
    <rPh sb="161" eb="164">
      <t>トウシテキ</t>
    </rPh>
    <rPh sb="164" eb="166">
      <t>ジギョウ</t>
    </rPh>
    <rPh sb="167" eb="168">
      <t>オサ</t>
    </rPh>
    <rPh sb="172" eb="174">
      <t>キサイ</t>
    </rPh>
    <rPh sb="174" eb="177">
      <t>ハッコウガク</t>
    </rPh>
    <rPh sb="178" eb="180">
      <t>ヨクセイ</t>
    </rPh>
    <rPh sb="181" eb="182">
      <t>ツト</t>
    </rPh>
    <rPh sb="189" eb="192">
      <t>チホウサイ</t>
    </rPh>
    <rPh sb="192" eb="194">
      <t>ザンダカ</t>
    </rPh>
    <rPh sb="195" eb="197">
      <t>ゲンショウ</t>
    </rPh>
    <rPh sb="206" eb="208">
      <t>コウエイ</t>
    </rPh>
    <rPh sb="208" eb="210">
      <t>キギョウ</t>
    </rPh>
    <rPh sb="210" eb="212">
      <t>カイケイ</t>
    </rPh>
    <rPh sb="213" eb="216">
      <t>チホウサイ</t>
    </rPh>
    <rPh sb="216" eb="218">
      <t>ハッコウ</t>
    </rPh>
    <rPh sb="221" eb="223">
      <t>コウエイ</t>
    </rPh>
    <rPh sb="223" eb="225">
      <t>キギョウ</t>
    </rPh>
    <rPh sb="225" eb="226">
      <t>サイ</t>
    </rPh>
    <rPh sb="226" eb="228">
      <t>クリイレ</t>
    </rPh>
    <rPh sb="228" eb="230">
      <t>ミコミ</t>
    </rPh>
    <rPh sb="230" eb="231">
      <t>ガク</t>
    </rPh>
    <rPh sb="232" eb="234">
      <t>ゲンショウ</t>
    </rPh>
    <rPh sb="244" eb="246">
      <t>ショウライ</t>
    </rPh>
    <rPh sb="246" eb="248">
      <t>フタン</t>
    </rPh>
    <rPh sb="248" eb="249">
      <t>ガク</t>
    </rPh>
    <rPh sb="250" eb="252">
      <t>ゲンショウ</t>
    </rPh>
    <rPh sb="259" eb="261">
      <t>ヨウイン</t>
    </rPh>
    <rPh sb="262" eb="263">
      <t>カンガ</t>
    </rPh>
    <rPh sb="270" eb="272">
      <t>ガッペイ</t>
    </rPh>
    <rPh sb="272" eb="274">
      <t>サンテイ</t>
    </rPh>
    <rPh sb="274" eb="275">
      <t>ガ</t>
    </rPh>
    <rPh sb="276" eb="278">
      <t>テイゲン</t>
    </rPh>
    <rPh sb="278" eb="280">
      <t>ソチ</t>
    </rPh>
    <rPh sb="283" eb="285">
      <t>フツウ</t>
    </rPh>
    <rPh sb="285" eb="288">
      <t>コウフゼイ</t>
    </rPh>
    <rPh sb="289" eb="291">
      <t>ゲンショウ</t>
    </rPh>
    <rPh sb="297" eb="299">
      <t>コンゴ</t>
    </rPh>
    <rPh sb="299" eb="301">
      <t>ヒョウジュン</t>
    </rPh>
    <rPh sb="301" eb="303">
      <t>ザイセイ</t>
    </rPh>
    <rPh sb="303" eb="305">
      <t>キボ</t>
    </rPh>
    <rPh sb="306" eb="307">
      <t>サ</t>
    </rPh>
    <rPh sb="315" eb="317">
      <t>ソウテイ</t>
    </rPh>
    <rPh sb="323" eb="324">
      <t>サラ</t>
    </rPh>
    <rPh sb="326" eb="329">
      <t>チホウサイ</t>
    </rPh>
    <rPh sb="329" eb="331">
      <t>ハッコウ</t>
    </rPh>
    <rPh sb="332" eb="334">
      <t>ヨクセイ</t>
    </rPh>
    <rPh sb="335" eb="336">
      <t>ト</t>
    </rPh>
    <rPh sb="337" eb="338">
      <t>ク</t>
    </rPh>
    <rPh sb="342" eb="34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</si>
</sst>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90833</c:v>
                </c:pt>
                <c:pt idx="1">
                  <c:v>79181</c:v>
                </c:pt>
                <c:pt idx="2">
                  <c:v>118124</c:v>
                </c:pt>
                <c:pt idx="3">
                  <c:v>101693</c:v>
                </c:pt>
                <c:pt idx="4">
                  <c:v>96635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89095</c:v>
                </c:pt>
                <c:pt idx="1">
                  <c:v>45688</c:v>
                </c:pt>
                <c:pt idx="2">
                  <c:v>86862</c:v>
                </c:pt>
                <c:pt idx="3">
                  <c:v>64442</c:v>
                </c:pt>
                <c:pt idx="4">
                  <c:v>65660</c:v>
                </c:pt>
              </c:numCache>
            </c:numRef>
          </c:val>
          <c:smooth val="0"/>
        </c:ser>
        <c:dLbls>
          <c:showLegendKey val="0"/>
          <c:showVal val="0"/>
          <c:showCatName val="0"/>
          <c:showSerName val="0"/>
          <c:showPercent val="0"/>
          <c:showBubbleSize val="0"/>
        </c:dLbls>
        <c:marker val="1"/>
        <c:smooth val="0"/>
        <c:axId val="79464320"/>
        <c:axId val="79474688"/>
      </c:lineChart>
      <c:catAx>
        <c:axId val="79464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474688"/>
        <c:crosses val="autoZero"/>
        <c:auto val="1"/>
        <c:lblAlgn val="ctr"/>
        <c:lblOffset val="100"/>
        <c:tickLblSkip val="1"/>
        <c:tickMarkSkip val="1"/>
        <c:noMultiLvlLbl val="0"/>
      </c:catAx>
      <c:valAx>
        <c:axId val="7947468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464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4.3499999999999996</c:v>
                </c:pt>
                <c:pt idx="1">
                  <c:v>4.53</c:v>
                </c:pt>
                <c:pt idx="2">
                  <c:v>4.93</c:v>
                </c:pt>
                <c:pt idx="3">
                  <c:v>5.68</c:v>
                </c:pt>
                <c:pt idx="4">
                  <c:v>8.26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20.86</c:v>
                </c:pt>
                <c:pt idx="1">
                  <c:v>22.7</c:v>
                </c:pt>
                <c:pt idx="2">
                  <c:v>23.39</c:v>
                </c:pt>
                <c:pt idx="3">
                  <c:v>24.65</c:v>
                </c:pt>
                <c:pt idx="4">
                  <c:v>24.68</c:v>
                </c:pt>
              </c:numCache>
            </c:numRef>
          </c:val>
        </c:ser>
        <c:dLbls>
          <c:showLegendKey val="0"/>
          <c:showVal val="0"/>
          <c:showCatName val="0"/>
          <c:showSerName val="0"/>
          <c:showPercent val="0"/>
          <c:showBubbleSize val="0"/>
        </c:dLbls>
        <c:gapWidth val="250"/>
        <c:overlap val="100"/>
        <c:axId val="106397696"/>
        <c:axId val="106399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1.34</c:v>
                </c:pt>
                <c:pt idx="1">
                  <c:v>1.44</c:v>
                </c:pt>
                <c:pt idx="2">
                  <c:v>0.98</c:v>
                </c:pt>
                <c:pt idx="3">
                  <c:v>2.0699999999999998</c:v>
                </c:pt>
                <c:pt idx="4">
                  <c:v>2.65</c:v>
                </c:pt>
              </c:numCache>
            </c:numRef>
          </c:val>
          <c:smooth val="0"/>
        </c:ser>
        <c:dLbls>
          <c:showLegendKey val="0"/>
          <c:showVal val="0"/>
          <c:showCatName val="0"/>
          <c:showSerName val="0"/>
          <c:showPercent val="0"/>
          <c:showBubbleSize val="0"/>
        </c:dLbls>
        <c:marker val="1"/>
        <c:smooth val="0"/>
        <c:axId val="106397696"/>
        <c:axId val="106399616"/>
      </c:lineChart>
      <c:catAx>
        <c:axId val="106397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399616"/>
        <c:crosses val="autoZero"/>
        <c:auto val="1"/>
        <c:lblAlgn val="ctr"/>
        <c:lblOffset val="100"/>
        <c:tickLblSkip val="1"/>
        <c:tickMarkSkip val="1"/>
        <c:noMultiLvlLbl val="0"/>
      </c:catAx>
      <c:valAx>
        <c:axId val="106399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397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0.12</c:v>
                </c:pt>
                <c:pt idx="2">
                  <c:v>#N/A</c:v>
                </c:pt>
                <c:pt idx="3">
                  <c:v>0.03</c:v>
                </c:pt>
                <c:pt idx="4">
                  <c:v>#N/A</c:v>
                </c:pt>
                <c:pt idx="5">
                  <c:v>0</c:v>
                </c:pt>
                <c:pt idx="6">
                  <c:v>#N/A</c:v>
                </c:pt>
                <c:pt idx="7">
                  <c:v>0.02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開拓専用水道特別会計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0.06</c:v>
                </c:pt>
                <c:pt idx="2">
                  <c:v>#N/A</c:v>
                </c:pt>
                <c:pt idx="3">
                  <c:v>0.05</c:v>
                </c:pt>
                <c:pt idx="4">
                  <c:v>#N/A</c:v>
                </c:pt>
                <c:pt idx="5">
                  <c:v>0.05</c:v>
                </c:pt>
                <c:pt idx="6">
                  <c:v>#N/A</c:v>
                </c:pt>
                <c:pt idx="7">
                  <c:v>0.02</c:v>
                </c:pt>
                <c:pt idx="8">
                  <c:v>#N/A</c:v>
                </c:pt>
                <c:pt idx="9">
                  <c:v>0.01</c:v>
                </c:pt>
              </c:numCache>
            </c:numRef>
          </c:val>
        </c:ser>
        <c:ser>
          <c:idx val="4"/>
          <c:order val="4"/>
          <c:tx>
            <c:strRef>
              <c:f>データシート!$A$31</c:f>
              <c:strCache>
                <c:ptCount val="1"/>
                <c:pt idx="0">
                  <c:v>風力発電事業特別会計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0.1</c:v>
                </c:pt>
                <c:pt idx="8">
                  <c:v>#N/A</c:v>
                </c:pt>
                <c:pt idx="9">
                  <c:v>0.05</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0.56000000000000005</c:v>
                </c:pt>
                <c:pt idx="2">
                  <c:v>#N/A</c:v>
                </c:pt>
                <c:pt idx="3">
                  <c:v>0.72</c:v>
                </c:pt>
                <c:pt idx="4">
                  <c:v>#N/A</c:v>
                </c:pt>
                <c:pt idx="5">
                  <c:v>0.43</c:v>
                </c:pt>
                <c:pt idx="6">
                  <c:v>#N/A</c:v>
                </c:pt>
                <c:pt idx="7">
                  <c:v>0.84</c:v>
                </c:pt>
                <c:pt idx="8">
                  <c:v>#N/A</c:v>
                </c:pt>
                <c:pt idx="9">
                  <c:v>0.36</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0.01</c:v>
                </c:pt>
                <c:pt idx="2">
                  <c:v>#N/A</c:v>
                </c:pt>
                <c:pt idx="3">
                  <c:v>0.49</c:v>
                </c:pt>
                <c:pt idx="4">
                  <c:v>0.04</c:v>
                </c:pt>
                <c:pt idx="5">
                  <c:v>#N/A</c:v>
                </c:pt>
                <c:pt idx="6">
                  <c:v>#N/A</c:v>
                </c:pt>
                <c:pt idx="7">
                  <c:v>0.47</c:v>
                </c:pt>
                <c:pt idx="8">
                  <c:v>#N/A</c:v>
                </c:pt>
                <c:pt idx="9">
                  <c:v>0.88</c:v>
                </c:pt>
              </c:numCache>
            </c:numRef>
          </c:val>
        </c:ser>
        <c:ser>
          <c:idx val="7"/>
          <c:order val="7"/>
          <c:tx>
            <c:strRef>
              <c:f>データシート!$A$34</c:f>
              <c:strCache>
                <c:ptCount val="1"/>
                <c:pt idx="0">
                  <c:v>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2.11</c:v>
                </c:pt>
                <c:pt idx="4">
                  <c:v>#N/A</c:v>
                </c:pt>
                <c:pt idx="5">
                  <c:v>0.76</c:v>
                </c:pt>
                <c:pt idx="6">
                  <c:v>#N/A</c:v>
                </c:pt>
                <c:pt idx="7">
                  <c:v>0</c:v>
                </c:pt>
                <c:pt idx="8">
                  <c:v>#N/A</c:v>
                </c:pt>
                <c:pt idx="9">
                  <c:v>1.07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2.35</c:v>
                </c:pt>
                <c:pt idx="2">
                  <c:v>#N/A</c:v>
                </c:pt>
                <c:pt idx="3">
                  <c:v>2.4</c:v>
                </c:pt>
                <c:pt idx="4">
                  <c:v>#N/A</c:v>
                </c:pt>
                <c:pt idx="5">
                  <c:v>2.2200000000000002</c:v>
                </c:pt>
                <c:pt idx="6">
                  <c:v>#N/A</c:v>
                </c:pt>
                <c:pt idx="7">
                  <c:v>2.14</c:v>
                </c:pt>
                <c:pt idx="8">
                  <c:v>#N/A</c:v>
                </c:pt>
                <c:pt idx="9">
                  <c:v>2.34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4.2699999999999996</c:v>
                </c:pt>
                <c:pt idx="2">
                  <c:v>#N/A</c:v>
                </c:pt>
                <c:pt idx="3">
                  <c:v>4.47</c:v>
                </c:pt>
                <c:pt idx="4">
                  <c:v>#N/A</c:v>
                </c:pt>
                <c:pt idx="5">
                  <c:v>4.87</c:v>
                </c:pt>
                <c:pt idx="6">
                  <c:v>#N/A</c:v>
                </c:pt>
                <c:pt idx="7">
                  <c:v>5.65</c:v>
                </c:pt>
                <c:pt idx="8">
                  <c:v>#N/A</c:v>
                </c:pt>
                <c:pt idx="9">
                  <c:v>8.24</c:v>
                </c:pt>
              </c:numCache>
            </c:numRef>
          </c:val>
        </c:ser>
        <c:dLbls>
          <c:showLegendKey val="0"/>
          <c:showVal val="0"/>
          <c:showCatName val="0"/>
          <c:showSerName val="0"/>
          <c:showPercent val="0"/>
          <c:showBubbleSize val="0"/>
        </c:dLbls>
        <c:gapWidth val="150"/>
        <c:overlap val="100"/>
        <c:axId val="106550784"/>
        <c:axId val="106552320"/>
      </c:barChart>
      <c:catAx>
        <c:axId val="10655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552320"/>
        <c:crosses val="autoZero"/>
        <c:auto val="1"/>
        <c:lblAlgn val="ctr"/>
        <c:lblOffset val="100"/>
        <c:tickLblSkip val="1"/>
        <c:tickMarkSkip val="1"/>
        <c:noMultiLvlLbl val="0"/>
      </c:catAx>
      <c:valAx>
        <c:axId val="106552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550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1589</c:v>
                </c:pt>
                <c:pt idx="5">
                  <c:v>1587</c:v>
                </c:pt>
                <c:pt idx="8">
                  <c:v>1547</c:v>
                </c:pt>
                <c:pt idx="11">
                  <c:v>1597</c:v>
                </c:pt>
                <c:pt idx="14">
                  <c:v>1642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66</c:v>
                </c:pt>
                <c:pt idx="3">
                  <c:v>52</c:v>
                </c:pt>
                <c:pt idx="6">
                  <c:v>53</c:v>
                </c:pt>
                <c:pt idx="9">
                  <c:v>54</c:v>
                </c:pt>
                <c:pt idx="12">
                  <c:v>47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590</c:v>
                </c:pt>
                <c:pt idx="3">
                  <c:v>559</c:v>
                </c:pt>
                <c:pt idx="6">
                  <c:v>531</c:v>
                </c:pt>
                <c:pt idx="9">
                  <c:v>541</c:v>
                </c:pt>
                <c:pt idx="12">
                  <c:v>508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1989</c:v>
                </c:pt>
                <c:pt idx="3">
                  <c:v>1773</c:v>
                </c:pt>
                <c:pt idx="6">
                  <c:v>1596</c:v>
                </c:pt>
                <c:pt idx="9">
                  <c:v>1482</c:v>
                </c:pt>
                <c:pt idx="12">
                  <c:v>1567</c:v>
                </c:pt>
              </c:numCache>
            </c:numRef>
          </c:val>
        </c:ser>
        <c:dLbls>
          <c:showLegendKey val="0"/>
          <c:showVal val="0"/>
          <c:showCatName val="0"/>
          <c:showSerName val="0"/>
          <c:showPercent val="0"/>
          <c:showBubbleSize val="0"/>
        </c:dLbls>
        <c:gapWidth val="100"/>
        <c:overlap val="100"/>
        <c:axId val="106567168"/>
        <c:axId val="106569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1056</c:v>
                </c:pt>
                <c:pt idx="2">
                  <c:v>#N/A</c:v>
                </c:pt>
                <c:pt idx="3">
                  <c:v>#N/A</c:v>
                </c:pt>
                <c:pt idx="4">
                  <c:v>797</c:v>
                </c:pt>
                <c:pt idx="5">
                  <c:v>#N/A</c:v>
                </c:pt>
                <c:pt idx="6">
                  <c:v>#N/A</c:v>
                </c:pt>
                <c:pt idx="7">
                  <c:v>633</c:v>
                </c:pt>
                <c:pt idx="8">
                  <c:v>#N/A</c:v>
                </c:pt>
                <c:pt idx="9">
                  <c:v>#N/A</c:v>
                </c:pt>
                <c:pt idx="10">
                  <c:v>480</c:v>
                </c:pt>
                <c:pt idx="11">
                  <c:v>#N/A</c:v>
                </c:pt>
                <c:pt idx="12">
                  <c:v>#N/A</c:v>
                </c:pt>
                <c:pt idx="13">
                  <c:v>480</c:v>
                </c:pt>
                <c:pt idx="14">
                  <c:v>#N/A</c:v>
                </c:pt>
              </c:numCache>
            </c:numRef>
          </c:val>
          <c:smooth val="0"/>
        </c:ser>
        <c:dLbls>
          <c:showLegendKey val="0"/>
          <c:showVal val="0"/>
          <c:showCatName val="0"/>
          <c:showSerName val="0"/>
          <c:showPercent val="0"/>
          <c:showBubbleSize val="0"/>
        </c:dLbls>
        <c:marker val="1"/>
        <c:smooth val="0"/>
        <c:axId val="106567168"/>
        <c:axId val="106569088"/>
      </c:lineChart>
      <c:catAx>
        <c:axId val="10656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569088"/>
        <c:crosses val="autoZero"/>
        <c:auto val="1"/>
        <c:lblAlgn val="ctr"/>
        <c:lblOffset val="100"/>
        <c:tickLblSkip val="1"/>
        <c:tickMarkSkip val="1"/>
        <c:noMultiLvlLbl val="0"/>
      </c:catAx>
      <c:valAx>
        <c:axId val="106569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567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14977</c:v>
                </c:pt>
                <c:pt idx="5">
                  <c:v>14649</c:v>
                </c:pt>
                <c:pt idx="8">
                  <c:v>14259</c:v>
                </c:pt>
                <c:pt idx="11">
                  <c:v>13794</c:v>
                </c:pt>
                <c:pt idx="14">
                  <c:v>13355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499</c:v>
                </c:pt>
                <c:pt idx="5">
                  <c:v>396</c:v>
                </c:pt>
                <c:pt idx="8">
                  <c:v>333</c:v>
                </c:pt>
                <c:pt idx="11">
                  <c:v>277</c:v>
                </c:pt>
                <c:pt idx="14">
                  <c:v>245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3780</c:v>
                </c:pt>
                <c:pt idx="5">
                  <c:v>3964</c:v>
                </c:pt>
                <c:pt idx="8">
                  <c:v>4034</c:v>
                </c:pt>
                <c:pt idx="11">
                  <c:v>4289</c:v>
                </c:pt>
                <c:pt idx="14">
                  <c:v>4485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c:v>
                </c:pt>
                <c:pt idx="3">
                  <c:v>1</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1597</c:v>
                </c:pt>
                <c:pt idx="3">
                  <c:v>1611</c:v>
                </c:pt>
                <c:pt idx="6">
                  <c:v>1338</c:v>
                </c:pt>
                <c:pt idx="9">
                  <c:v>1285</c:v>
                </c:pt>
                <c:pt idx="12">
                  <c:v>1177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269</c:v>
                </c:pt>
                <c:pt idx="3">
                  <c:v>256</c:v>
                </c:pt>
                <c:pt idx="6">
                  <c:v>314</c:v>
                </c:pt>
                <c:pt idx="9">
                  <c:v>360</c:v>
                </c:pt>
                <c:pt idx="12">
                  <c:v>336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7466</c:v>
                </c:pt>
                <c:pt idx="3">
                  <c:v>7179</c:v>
                </c:pt>
                <c:pt idx="6">
                  <c:v>6464</c:v>
                </c:pt>
                <c:pt idx="9">
                  <c:v>5817</c:v>
                </c:pt>
                <c:pt idx="12">
                  <c:v>5452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18</c:v>
                </c:pt>
                <c:pt idx="3">
                  <c:v>15</c:v>
                </c:pt>
                <c:pt idx="6">
                  <c:v>11</c:v>
                </c:pt>
                <c:pt idx="9">
                  <c:v>9</c:v>
                </c:pt>
                <c:pt idx="12">
                  <c:v>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12939</c:v>
                </c:pt>
                <c:pt idx="3">
                  <c:v>12274</c:v>
                </c:pt>
                <c:pt idx="6">
                  <c:v>11997</c:v>
                </c:pt>
                <c:pt idx="9">
                  <c:v>11495</c:v>
                </c:pt>
                <c:pt idx="12">
                  <c:v>11072</c:v>
                </c:pt>
              </c:numCache>
            </c:numRef>
          </c:val>
        </c:ser>
        <c:dLbls>
          <c:showLegendKey val="0"/>
          <c:showVal val="0"/>
          <c:showCatName val="0"/>
          <c:showSerName val="0"/>
          <c:showPercent val="0"/>
          <c:showBubbleSize val="0"/>
        </c:dLbls>
        <c:gapWidth val="100"/>
        <c:overlap val="100"/>
        <c:axId val="106480768"/>
        <c:axId val="106482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3034</c:v>
                </c:pt>
                <c:pt idx="2">
                  <c:v>#N/A</c:v>
                </c:pt>
                <c:pt idx="3">
                  <c:v>#N/A</c:v>
                </c:pt>
                <c:pt idx="4">
                  <c:v>2327</c:v>
                </c:pt>
                <c:pt idx="5">
                  <c:v>#N/A</c:v>
                </c:pt>
                <c:pt idx="6">
                  <c:v>#N/A</c:v>
                </c:pt>
                <c:pt idx="7">
                  <c:v>1498</c:v>
                </c:pt>
                <c:pt idx="8">
                  <c:v>#N/A</c:v>
                </c:pt>
                <c:pt idx="9">
                  <c:v>#N/A</c:v>
                </c:pt>
                <c:pt idx="10">
                  <c:v>606</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6480768"/>
        <c:axId val="106482688"/>
      </c:lineChart>
      <c:catAx>
        <c:axId val="10648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482688"/>
        <c:crosses val="autoZero"/>
        <c:auto val="1"/>
        <c:lblAlgn val="ctr"/>
        <c:lblOffset val="100"/>
        <c:tickLblSkip val="1"/>
        <c:tickMarkSkip val="1"/>
        <c:noMultiLvlLbl val="0"/>
      </c:catAx>
      <c:valAx>
        <c:axId val="106482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48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{F8C45988-5196-480E-BB26-A2394D2BAD11}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{BE4172D0-7157-4AFE-9BF4-C469345F3698}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{84A9694A-F89C-49FE-ACE2-DE54DF708E84}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{71CCC4F2-15AA-45E3-B14A-39A80BDA86DC}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{868450C0-A2D1-471F-B9AA-47C54620CF6C}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{333FD2CE-BA9C-4B13-9660-930DE4AF6C30}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{C963F8CC-CB51-46F2-B0CF-F0F8C92454BB}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{B71107F4-1645-4A51-8CCF-A6AFB3D79618}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{1C4CBC9D-B8EB-4EF7-95B2-C6DC10666663}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{BBE8ABE2-8C20-4B53-B801-E435CD60CCB0}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9307392"/>
        <c:axId val="109309312"/>
      </c:scatterChart>
      <c:valAx>
        <c:axId val="1093073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309312"/>
        <c:crosses val="autoZero"/>
        <c:crossBetween val="midCat"/>
      </c:valAx>
      <c:valAx>
        <c:axId val="1093093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3073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{E1658C25-558F-4B57-A698-5A09CFA92A7F}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{FF9B0326-3FAB-4EA1-8070-8979C68807F3}</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{7BE048D0-65E9-4136-B97A-9D9DA5EEF8A1}</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{70584272-CEBC-48A2-99A3-B09E90172E9B}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{99492160-B403-4252-AD22-2CA08451F873}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17.100000000000001</c:v>
                </c:pt>
                <c:pt idx="1">
                  <c:v>16.3</c:v>
                </c:pt>
                <c:pt idx="2">
                  <c:v>13.9</c:v>
                </c:pt>
                <c:pt idx="3">
                  <c:v>10.8</c:v>
                </c:pt>
                <c:pt idx="4">
                  <c:v>9</c:v>
                </c:pt>
              </c:numCache>
            </c:numRef>
          </c:xVal>
          <c:yVal>
            <c:numRef>
              <c:f>公会計指標分析・財政指標組合せ分析表!$K$73:$O$73</c:f>
              <c:numCache>
                <c:formatCode>#,##0.0;"▲ "#,##0.0</c:formatCode>
                <c:ptCount val="5"/>
                <c:pt idx="0">
                  <c:v>49.9</c:v>
                </c:pt>
                <c:pt idx="1">
                  <c:v>39.5</c:v>
                </c:pt>
                <c:pt idx="2">
                  <c:v>25.4</c:v>
                </c:pt>
                <c:pt idx="3">
                  <c:v>10.3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{237A66A4-CC98-4DBC-9EF9-C045687FA349}</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{E75EC74E-03DD-4F65-9154-73B595A5F661}</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{F1BDF82E-707D-4326-B1CD-78EBCACDA16A}</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{ED076E98-C60E-4060-81D2-58DDC59B0F45}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{04521375-10A5-4660-9C2D-6D1A827BAC9B}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14.5</c:v>
                </c:pt>
                <c:pt idx="1">
                  <c:v>13.3</c:v>
                </c:pt>
                <c:pt idx="2">
                  <c:v>12.4</c:v>
                </c:pt>
                <c:pt idx="3">
                  <c:v>11.2</c:v>
                </c:pt>
                <c:pt idx="4">
                  <c:v>10.1</c:v>
                </c:pt>
              </c:numCache>
            </c:numRef>
          </c:xVal>
          <c:yVal>
            <c:numRef>
              <c:f>公会計指標分析・財政指標組合せ分析表!$K$77:$O$77</c:f>
              <c:numCache>
                <c:formatCode>#,##0.0;"▲ "#,##0.0</c:formatCode>
                <c:ptCount val="5"/>
                <c:pt idx="0">
                  <c:v>86</c:v>
                </c:pt>
                <c:pt idx="1">
                  <c:v>72</c:v>
                </c:pt>
                <c:pt idx="2">
                  <c:v>58.8</c:v>
                </c:pt>
                <c:pt idx="3">
                  <c:v>49.7</c:v>
                </c:pt>
                <c:pt idx="4">
                  <c:v>37.200000000000003</c:v>
                </c:pt>
              </c:numCache>
            </c:numRef>
          </c:yVal>
          <c:smooth val="0"/>
        </c:ser>
        <c:dLbls>
          <c:showLegendKey val="0"/>
          <c:showVal val="0"/>
          <c:showCatName val="0"/>
          <c:showSerName val="0"/>
          <c:showPercent val="0"/>
          <c:showBubbleSize val="0"/>
        </c:dLbls>
        <c:axId val="109345408"/>
        <c:axId val="109376256"/>
      </c:scatterChart>
      <c:valAx>
        <c:axId val="109345408"/>
        <c:scaling>
          <c:orientation val="minMax"/>
          <c:max val="17.700000000000003"/>
          <c:min val="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376256"/>
        <c:crosses val="autoZero"/>
        <c:crossBetween val="midCat"/>
      </c:valAx>
      <c:valAx>
        <c:axId val="109376256"/>
        <c:scaling>
          <c:orientation val="minMax"/>
          <c:max val="99"/>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3454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300">
              <a:solidFill>
                <a:sysClr val="windowText" lastClr="000000"/>
              </a:solidFill>
              <a:effectLst/>
              <a:latin typeface="+mn-lt"/>
              <a:ea typeface="+mn-ea"/>
              <a:cs typeface="+mn-cs"/>
            </a:rPr>
            <a:t>　普通会計の元利償還金は、平成２３年度借入過疎対策事業債などの償還開始により、前年度と比べて約８，５００万円の増となっている。</a:t>
          </a:r>
          <a:endParaRPr kumimoji="1" lang="en-US" altLang="ja-JP" sz="1300">
            <a:solidFill>
              <a:sysClr val="windowText" lastClr="000000"/>
            </a:solidFill>
            <a:effectLst/>
            <a:latin typeface="+mn-lt"/>
            <a:ea typeface="+mn-ea"/>
            <a:cs typeface="+mn-cs"/>
          </a:endParaRPr>
        </a:p>
        <a:p>
          <a:pPr algn="l"/>
          <a:r>
            <a:rPr lang="ja-JP" altLang="en-US" sz="1300" b="0" i="0" u="none" strike="noStrike" baseline="0" smtClean="0">
              <a:latin typeface="MS-Gothic"/>
            </a:rPr>
            <a:t>　公営企業の元利償還に対する繰入金は、公共下水道と農業集落排水事業の公営企業債の新規発行がなく、償還が進んでおり、繰入金が減ってきていることから前年度に比べ３，３００万円の減となっている。</a:t>
          </a:r>
          <a:endParaRPr kumimoji="1" lang="en-US" altLang="ja-JP" sz="1300">
            <a:solidFill>
              <a:sysClr val="windowText" lastClr="000000"/>
            </a:solidFill>
            <a:effectLst/>
            <a:latin typeface="+mn-lt"/>
            <a:ea typeface="+mn-ea"/>
            <a:cs typeface="+mn-cs"/>
          </a:endParaRPr>
        </a:p>
        <a:p>
          <a:r>
            <a:rPr kumimoji="1" lang="ja-JP" altLang="ja-JP" sz="1300">
              <a:solidFill>
                <a:srgbClr val="FF0000"/>
              </a:solidFill>
              <a:effectLst/>
              <a:latin typeface="+mn-lt"/>
              <a:ea typeface="+mn-ea"/>
              <a:cs typeface="+mn-cs"/>
            </a:rPr>
            <a:t>　</a:t>
          </a:r>
          <a:r>
            <a:rPr kumimoji="1" lang="ja-JP" altLang="ja-JP" sz="1300">
              <a:solidFill>
                <a:sysClr val="windowText" lastClr="000000"/>
              </a:solidFill>
              <a:effectLst/>
              <a:latin typeface="+mn-lt"/>
              <a:ea typeface="+mn-ea"/>
              <a:cs typeface="+mn-cs"/>
            </a:rPr>
            <a:t>これらの要因により、実質公債費比率の分子は</a:t>
          </a:r>
          <a:r>
            <a:rPr kumimoji="1" lang="ja-JP" altLang="en-US" sz="1300">
              <a:solidFill>
                <a:sysClr val="windowText" lastClr="000000"/>
              </a:solidFill>
              <a:effectLst/>
              <a:latin typeface="+mn-lt"/>
              <a:ea typeface="+mn-ea"/>
              <a:cs typeface="+mn-cs"/>
            </a:rPr>
            <a:t>前年度横ばいで推移している</a:t>
          </a:r>
          <a:r>
            <a:rPr kumimoji="1" lang="ja-JP" altLang="ja-JP" sz="1300">
              <a:solidFill>
                <a:sysClr val="windowText" lastClr="000000"/>
              </a:solidFill>
              <a:effectLst/>
              <a:latin typeface="+mn-lt"/>
              <a:ea typeface="+mn-ea"/>
              <a:cs typeface="+mn-cs"/>
            </a:rPr>
            <a:t>。</a:t>
          </a:r>
          <a:endParaRPr lang="ja-JP" altLang="ja-JP" sz="13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en-US" sz="1300">
              <a:solidFill>
                <a:sysClr val="windowText" lastClr="000000"/>
              </a:solidFill>
              <a:effectLst/>
              <a:latin typeface="+mn-lt"/>
              <a:ea typeface="+mn-ea"/>
              <a:cs typeface="+mn-cs"/>
            </a:rPr>
            <a:t>普通会計の地方債残高が昨年度に比べ約４億２，３００万円の減となったことや、公営企業会計の地方債発行がなく地方残高が減ってきていることが要因となり、繰入見込み額が約３億６，５００万円の減となったこと、退職手当組合負担金見込額が約１億８００万円減となったことが主な要因となり将来負担額は前年度と比べ約９億２，０００万円減となった。</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また、基金積立が伸びていて充当可能基金は前年度比前年度比１億９，６００万円の増となっているが、下水道の地方債残高の減が主な要因となり将来の基準財政需要額算入見込額が４億３，９００万円の減となった。</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これらの要因により将来負担比率の分子は減少している。</a:t>
          </a:r>
          <a:endParaRPr kumimoji="1" lang="en-US" altLang="ja-JP" sz="1300">
            <a:solidFill>
              <a:schemeClr val="dk1"/>
            </a:solidFill>
            <a:effectLst/>
            <a:latin typeface="+mn-lt"/>
            <a:ea typeface="+mn-ea"/>
            <a:cs typeface="+mn-cs"/>
          </a:endParaRPr>
        </a:p>
        <a:p>
          <a:r>
            <a:rPr kumimoji="1" lang="ja-JP" altLang="ja-JP" sz="1300">
              <a:solidFill>
                <a:srgbClr val="FF0000"/>
              </a:solidFill>
              <a:effectLst/>
              <a:latin typeface="+mn-lt"/>
              <a:ea typeface="+mn-ea"/>
              <a:cs typeface="+mn-cs"/>
            </a:rPr>
            <a:t>　</a:t>
          </a:r>
          <a:endParaRPr lang="ja-JP" altLang="ja-JP" sz="1300">
            <a:solidFill>
              <a:srgbClr val="FF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鳥取県大山町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17,003
16,942
189.83
11,432,834
10,675,517
608,169
7,360,776
10,879,128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2" name="正方形/長方形 5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3" name="正方形/長方形 52"/>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4" name="正方形/長方形 5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5" name="テキスト ボックス 54"/>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6" name="正方形/長方形 5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7" name="正方形/長方形 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8" name="正方形/長方形 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9" name="正方形/長方形 58"/>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0" name="正方形/長方形 59"/>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1" name="テキスト ボックス 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2" name="テキスト ボックス 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鳥取県大山町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17,003
16,942
189.83
11,432,834
10,675,517
608,169
7,360,776
10,879,128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鳥取県大山町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17,003
16,942
189.83
11,432,834
10,675,517
608,169
7,360,776
10,879,128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鳥取県大山町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17,003
16,942
189.83
11,432,834
10,675,517
608,169
7,360,776
10,879,128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前年度と横ばいであり、類似団体内平均と比較すると</a:t>
          </a:r>
          <a:r>
            <a:rPr kumimoji="1" lang="en-US" altLang="ja-JP" sz="1300">
              <a:latin typeface="ＭＳ Ｐゴシック"/>
            </a:rPr>
            <a:t>0.06</a:t>
          </a:r>
          <a:r>
            <a:rPr kumimoji="1" lang="ja-JP" altLang="en-US" sz="1300">
              <a:latin typeface="ＭＳ Ｐゴシック"/>
            </a:rPr>
            <a:t>、鳥取県平均と比較すると</a:t>
          </a:r>
          <a:r>
            <a:rPr kumimoji="1" lang="en-US" altLang="ja-JP" sz="1300">
              <a:latin typeface="ＭＳ Ｐゴシック"/>
            </a:rPr>
            <a:t>0.07</a:t>
          </a:r>
          <a:r>
            <a:rPr kumimoji="1" lang="ja-JP" altLang="en-US" sz="1300">
              <a:latin typeface="ＭＳ Ｐゴシック"/>
            </a:rPr>
            <a:t>下回っている。</a:t>
          </a:r>
          <a:endParaRPr kumimoji="1" lang="en-US" altLang="ja-JP" sz="1300">
            <a:latin typeface="ＭＳ Ｐゴシック"/>
          </a:endParaRPr>
        </a:p>
        <a:p>
          <a:r>
            <a:rPr kumimoji="1" lang="ja-JP" altLang="en-US" sz="1300">
              <a:latin typeface="ＭＳ Ｐゴシック"/>
            </a:rPr>
            <a:t>　</a:t>
          </a:r>
          <a:r>
            <a:rPr kumimoji="1" lang="ja-JP" altLang="en-US" sz="1300">
              <a:solidFill>
                <a:sysClr val="windowText" lastClr="000000"/>
              </a:solidFill>
              <a:latin typeface="ＭＳ Ｐゴシック"/>
            </a:rPr>
            <a:t>基準財政需要額の伸びに対し、税を中心とした基準財政収入額が伸び悩んでいることが主な要因となっている。</a:t>
          </a:r>
          <a:endParaRPr kumimoji="1" lang="en-US" altLang="ja-JP" sz="1300">
            <a:solidFill>
              <a:sysClr val="windowText" lastClr="000000"/>
            </a:solidFill>
            <a:latin typeface="ＭＳ Ｐゴシック"/>
          </a:endParaRPr>
        </a:p>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今後も限られた財源の中で行財政改革を進め、さらに行政の効率化を図っていくことで、財政の健全化を図る。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154517</xdr:rowOff>
    </xdr:to>
    <xdr:cxnSp macro="">
      <xdr:nvCxnSpPr>
        <xdr:cNvPr id="63" name="直線コネクタ 62"/>
        <xdr:cNvCxnSpPr/>
      </xdr:nvCxnSpPr>
      <xdr:spPr>
        <a:xfrm flipV="1">
          <a:off x="4953000" y="63013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0.57</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68" name="直線コネクタ 67"/>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71" name="直線コネクタ 70"/>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4233</xdr:rowOff>
    </xdr:to>
    <xdr:cxnSp macro="">
      <xdr:nvCxnSpPr>
        <xdr:cNvPr id="74" name="直線コネクタ 73"/>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44</xdr:row>
      <xdr:rowOff>4233</xdr:rowOff>
    </xdr:to>
    <xdr:cxnSp macro="">
      <xdr:nvCxnSpPr>
        <xdr:cNvPr id="77" name="直線コネクタ 76"/>
        <xdr:cNvCxnSpPr/>
      </xdr:nvCxnSpPr>
      <xdr:spPr>
        <a:xfrm>
          <a:off x="1447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8" name="フローチャート : 判断 77"/>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79" name="テキスト ボックス 78"/>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7" name="円/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88"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9" name="円/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3" name="円/楕円 92"/>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4" name="テキスト ボックス 93"/>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5" name="円/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solidFill>
                <a:srgbClr val="FF0000"/>
              </a:solidFill>
              <a:latin typeface="ＭＳ Ｐゴシック"/>
            </a:rPr>
            <a:t>　</a:t>
          </a:r>
          <a:r>
            <a:rPr lang="ja-JP" altLang="en-US" sz="1300" b="0" i="0" u="none" strike="noStrike" baseline="0" smtClean="0">
              <a:latin typeface="MS-PGothic"/>
            </a:rPr>
            <a:t>類似団体内平均と比べると０．１</a:t>
          </a:r>
          <a:r>
            <a:rPr lang="en-US" altLang="ja-JP" sz="1300" b="0" i="0" u="none" strike="noStrike" baseline="0" smtClean="0">
              <a:latin typeface="MS-PGothic"/>
            </a:rPr>
            <a:t>%</a:t>
          </a:r>
          <a:r>
            <a:rPr lang="ja-JP" altLang="en-US" sz="1300" b="0" i="0" u="none" strike="noStrike" baseline="0" smtClean="0">
              <a:latin typeface="MS-PGothic"/>
            </a:rPr>
            <a:t>、鳥取県平均と比べと２．０</a:t>
          </a:r>
          <a:r>
            <a:rPr lang="en-US" altLang="ja-JP" sz="1300" b="0" i="0" u="none" strike="noStrike" baseline="0" smtClean="0">
              <a:latin typeface="MS-PGothic"/>
            </a:rPr>
            <a:t>%</a:t>
          </a:r>
          <a:r>
            <a:rPr lang="ja-JP" altLang="en-US" sz="1300" b="0" i="0" u="none" strike="noStrike" baseline="0" smtClean="0">
              <a:latin typeface="MS-PGothic"/>
            </a:rPr>
            <a:t>低い数値となった。</a:t>
          </a:r>
          <a:endParaRPr lang="en-US" altLang="ja-JP" sz="1300" b="0" i="0" u="none" strike="noStrike" baseline="0" smtClean="0">
            <a:latin typeface="MS-PGothic"/>
          </a:endParaRPr>
        </a:p>
        <a:p>
          <a:pPr algn="l"/>
          <a:r>
            <a:rPr kumimoji="1" lang="ja-JP" altLang="en-US" sz="1300" b="0" i="0" u="none" strike="noStrike" baseline="0" smtClean="0">
              <a:solidFill>
                <a:sysClr val="windowText" lastClr="000000"/>
              </a:solidFill>
              <a:latin typeface="MS-PGothic"/>
            </a:rPr>
            <a:t>　臨時財政対策債借入額の増、地方消費税交付金（増収分）の増により分母となる経常一般財源等総額の増が主な要因となり、前年度と比較して１．７％数値が改善した。</a:t>
          </a:r>
          <a:endParaRPr kumimoji="1" lang="en-US" altLang="ja-JP" sz="1300">
            <a:solidFill>
              <a:sysClr val="windowText" lastClr="000000"/>
            </a:solidFill>
            <a:latin typeface="ＭＳ Ｐゴシック"/>
          </a:endParaRPr>
        </a:p>
        <a:p>
          <a:r>
            <a:rPr kumimoji="1" lang="ja-JP" altLang="en-US" sz="1300">
              <a:solidFill>
                <a:srgbClr val="FF0000"/>
              </a:solidFill>
              <a:latin typeface="ＭＳ Ｐゴシック"/>
            </a:rPr>
            <a:t>　</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19896</xdr:rowOff>
    </xdr:from>
    <xdr:to>
      <xdr:col>7</xdr:col>
      <xdr:colOff>152400</xdr:colOff>
      <xdr:row>66</xdr:row>
      <xdr:rowOff>146896</xdr:rowOff>
    </xdr:to>
    <xdr:cxnSp macro="">
      <xdr:nvCxnSpPr>
        <xdr:cNvPr id="126" name="直線コネクタ 125"/>
        <xdr:cNvCxnSpPr/>
      </xdr:nvCxnSpPr>
      <xdr:spPr>
        <a:xfrm flipV="1">
          <a:off x="4953000" y="1013544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118973</xdr:rowOff>
    </xdr:from>
    <xdr:ext cx="762000" cy="259045"/>
    <xdr:sp macro="" textlink="">
      <xdr:nvSpPr>
        <xdr:cNvPr id="127"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7</xdr:col>
      <xdr:colOff>63500</xdr:colOff>
      <xdr:row>66</xdr:row>
      <xdr:rowOff>146896</xdr:rowOff>
    </xdr:from>
    <xdr:to>
      <xdr:col>7</xdr:col>
      <xdr:colOff>241300</xdr:colOff>
      <xdr:row>66</xdr:row>
      <xdr:rowOff>146896</xdr:rowOff>
    </xdr:to>
    <xdr:cxnSp macro="">
      <xdr:nvCxnSpPr>
        <xdr:cNvPr id="128" name="直線コネクタ 127"/>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106273</xdr:rowOff>
    </xdr:from>
    <xdr:ext cx="762000" cy="259045"/>
    <xdr:sp macro="" textlink="">
      <xdr:nvSpPr>
        <xdr:cNvPr id="129"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7</xdr:col>
      <xdr:colOff>63500</xdr:colOff>
      <xdr:row>59</xdr:row>
      <xdr:rowOff>19896</xdr:rowOff>
    </xdr:from>
    <xdr:to>
      <xdr:col>7</xdr:col>
      <xdr:colOff>241300</xdr:colOff>
      <xdr:row>59</xdr:row>
      <xdr:rowOff>19896</xdr:rowOff>
    </xdr:to>
    <xdr:cxnSp macro="">
      <xdr:nvCxnSpPr>
        <xdr:cNvPr id="130" name="直線コネクタ 129"/>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33867</xdr:rowOff>
    </xdr:from>
    <xdr:to>
      <xdr:col>7</xdr:col>
      <xdr:colOff>152400</xdr:colOff>
      <xdr:row>63</xdr:row>
      <xdr:rowOff>170604</xdr:rowOff>
    </xdr:to>
    <xdr:cxnSp macro="">
      <xdr:nvCxnSpPr>
        <xdr:cNvPr id="131" name="直線コネクタ 130"/>
        <xdr:cNvCxnSpPr/>
      </xdr:nvCxnSpPr>
      <xdr:spPr>
        <a:xfrm flipV="1">
          <a:off x="4114800" y="10835217"/>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163000</xdr:rowOff>
    </xdr:from>
    <xdr:ext cx="762000" cy="259045"/>
    <xdr:sp macro="" textlink="">
      <xdr:nvSpPr>
        <xdr:cNvPr id="132" name="財政構造の弾力性平均値テキスト"/>
        <xdr:cNvSpPr txBox="1"/>
      </xdr:nvSpPr>
      <xdr:spPr>
        <a:xfrm>
          <a:off x="5041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3" name="フローチャート : 判断 132"/>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17780</xdr:rowOff>
    </xdr:from>
    <xdr:to>
      <xdr:col>6</xdr:col>
      <xdr:colOff>0</xdr:colOff>
      <xdr:row>63</xdr:row>
      <xdr:rowOff>170604</xdr:rowOff>
    </xdr:to>
    <xdr:cxnSp macro="">
      <xdr:nvCxnSpPr>
        <xdr:cNvPr id="134" name="直線コネクタ 133"/>
        <xdr:cNvCxnSpPr/>
      </xdr:nvCxnSpPr>
      <xdr:spPr>
        <a:xfrm>
          <a:off x="3225800" y="1081913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87630</xdr:rowOff>
    </xdr:from>
    <xdr:to>
      <xdr:col>6</xdr:col>
      <xdr:colOff>50800</xdr:colOff>
      <xdr:row>64</xdr:row>
      <xdr:rowOff>17780</xdr:rowOff>
    </xdr:to>
    <xdr:sp macro="" textlink="">
      <xdr:nvSpPr>
        <xdr:cNvPr id="135" name="フローチャート : 判断 134"/>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27957</xdr:rowOff>
    </xdr:from>
    <xdr:ext cx="736600" cy="259045"/>
    <xdr:sp macro="" textlink="">
      <xdr:nvSpPr>
        <xdr:cNvPr id="136" name="テキスト ボックス 135"/>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17780</xdr:rowOff>
    </xdr:from>
    <xdr:to>
      <xdr:col>4</xdr:col>
      <xdr:colOff>482600</xdr:colOff>
      <xdr:row>63</xdr:row>
      <xdr:rowOff>106256</xdr:rowOff>
    </xdr:to>
    <xdr:cxnSp macro="">
      <xdr:nvCxnSpPr>
        <xdr:cNvPr id="137" name="直線コネクタ 136"/>
        <xdr:cNvCxnSpPr/>
      </xdr:nvCxnSpPr>
      <xdr:spPr>
        <a:xfrm flipV="1">
          <a:off x="2336800" y="1081913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162560</xdr:rowOff>
    </xdr:from>
    <xdr:to>
      <xdr:col>4</xdr:col>
      <xdr:colOff>533400</xdr:colOff>
      <xdr:row>63</xdr:row>
      <xdr:rowOff>92710</xdr:rowOff>
    </xdr:to>
    <xdr:sp macro="" textlink="">
      <xdr:nvSpPr>
        <xdr:cNvPr id="138" name="フローチャート : 判断 137"/>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77487</xdr:rowOff>
    </xdr:from>
    <xdr:ext cx="762000" cy="259045"/>
    <xdr:sp macro="" textlink="">
      <xdr:nvSpPr>
        <xdr:cNvPr id="139" name="テキスト ボックス 138"/>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106256</xdr:rowOff>
    </xdr:from>
    <xdr:to>
      <xdr:col>3</xdr:col>
      <xdr:colOff>279400</xdr:colOff>
      <xdr:row>63</xdr:row>
      <xdr:rowOff>114300</xdr:rowOff>
    </xdr:to>
    <xdr:cxnSp macro="">
      <xdr:nvCxnSpPr>
        <xdr:cNvPr id="140" name="直線コネクタ 139"/>
        <xdr:cNvCxnSpPr/>
      </xdr:nvCxnSpPr>
      <xdr:spPr>
        <a:xfrm flipV="1">
          <a:off x="1447800" y="109076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78757</xdr:rowOff>
    </xdr:from>
    <xdr:ext cx="762000" cy="259045"/>
    <xdr:sp macro="" textlink="">
      <xdr:nvSpPr>
        <xdr:cNvPr id="142" name="テキスト ボックス 141"/>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170604</xdr:rowOff>
    </xdr:from>
    <xdr:to>
      <xdr:col>2</xdr:col>
      <xdr:colOff>127000</xdr:colOff>
      <xdr:row>63</xdr:row>
      <xdr:rowOff>100754</xdr:rowOff>
    </xdr:to>
    <xdr:sp macro="" textlink="">
      <xdr:nvSpPr>
        <xdr:cNvPr id="143" name="フローチャート : 判断 142"/>
        <xdr:cNvSpPr/>
      </xdr:nvSpPr>
      <xdr:spPr>
        <a:xfrm>
          <a:off x="1397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110931</xdr:rowOff>
    </xdr:from>
    <xdr:ext cx="762000" cy="259045"/>
    <xdr:sp macro="" textlink="">
      <xdr:nvSpPr>
        <xdr:cNvPr id="144" name="テキスト ボックス 143"/>
        <xdr:cNvSpPr txBox="1"/>
      </xdr:nvSpPr>
      <xdr:spPr>
        <a:xfrm>
          <a:off x="1066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50" name="円/楕円 149"/>
        <xdr:cNvSpPr/>
      </xdr:nvSpPr>
      <xdr:spPr>
        <a:xfrm>
          <a:off x="49022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126594</xdr:rowOff>
    </xdr:from>
    <xdr:ext cx="762000" cy="259045"/>
    <xdr:sp macro="" textlink="">
      <xdr:nvSpPr>
        <xdr:cNvPr id="151" name="財政構造の弾力性該当値テキスト"/>
        <xdr:cNvSpPr txBox="1"/>
      </xdr:nvSpPr>
      <xdr:spPr>
        <a:xfrm>
          <a:off x="5041900" y="1075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119804</xdr:rowOff>
    </xdr:from>
    <xdr:to>
      <xdr:col>6</xdr:col>
      <xdr:colOff>50800</xdr:colOff>
      <xdr:row>64</xdr:row>
      <xdr:rowOff>49954</xdr:rowOff>
    </xdr:to>
    <xdr:sp macro="" textlink="">
      <xdr:nvSpPr>
        <xdr:cNvPr id="152" name="円/楕円 151"/>
        <xdr:cNvSpPr/>
      </xdr:nvSpPr>
      <xdr:spPr>
        <a:xfrm>
          <a:off x="4064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34731</xdr:rowOff>
    </xdr:from>
    <xdr:ext cx="736600" cy="259045"/>
    <xdr:sp macro="" textlink="">
      <xdr:nvSpPr>
        <xdr:cNvPr id="153" name="テキスト ボックス 152"/>
        <xdr:cNvSpPr txBox="1"/>
      </xdr:nvSpPr>
      <xdr:spPr>
        <a:xfrm>
          <a:off x="3733800" y="1100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138430</xdr:rowOff>
    </xdr:from>
    <xdr:to>
      <xdr:col>4</xdr:col>
      <xdr:colOff>533400</xdr:colOff>
      <xdr:row>63</xdr:row>
      <xdr:rowOff>68580</xdr:rowOff>
    </xdr:to>
    <xdr:sp macro="" textlink="">
      <xdr:nvSpPr>
        <xdr:cNvPr id="154" name="円/楕円 153"/>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78757</xdr:rowOff>
    </xdr:from>
    <xdr:ext cx="762000" cy="259045"/>
    <xdr:sp macro="" textlink="">
      <xdr:nvSpPr>
        <xdr:cNvPr id="155" name="テキスト ボックス 154"/>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55456</xdr:rowOff>
    </xdr:from>
    <xdr:to>
      <xdr:col>3</xdr:col>
      <xdr:colOff>330200</xdr:colOff>
      <xdr:row>63</xdr:row>
      <xdr:rowOff>157056</xdr:rowOff>
    </xdr:to>
    <xdr:sp macro="" textlink="">
      <xdr:nvSpPr>
        <xdr:cNvPr id="156" name="円/楕円 155"/>
        <xdr:cNvSpPr/>
      </xdr:nvSpPr>
      <xdr:spPr>
        <a:xfrm>
          <a:off x="2286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141833</xdr:rowOff>
    </xdr:from>
    <xdr:ext cx="762000" cy="259045"/>
    <xdr:sp macro="" textlink="">
      <xdr:nvSpPr>
        <xdr:cNvPr id="157" name="テキスト ボックス 156"/>
        <xdr:cNvSpPr txBox="1"/>
      </xdr:nvSpPr>
      <xdr:spPr>
        <a:xfrm>
          <a:off x="1955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63500</xdr:rowOff>
    </xdr:from>
    <xdr:to>
      <xdr:col>2</xdr:col>
      <xdr:colOff>127000</xdr:colOff>
      <xdr:row>63</xdr:row>
      <xdr:rowOff>165100</xdr:rowOff>
    </xdr:to>
    <xdr:sp macro="" textlink="">
      <xdr:nvSpPr>
        <xdr:cNvPr id="158" name="円/楕円 157"/>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149877</xdr:rowOff>
    </xdr:from>
    <xdr:ext cx="762000" cy="259045"/>
    <xdr:sp macro="" textlink="">
      <xdr:nvSpPr>
        <xdr:cNvPr id="159" name="テキスト ボックス 158"/>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[224,682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前年度と比較して</a:t>
          </a:r>
          <a:r>
            <a:rPr kumimoji="1" lang="en-US" altLang="ja-JP" sz="1300">
              <a:solidFill>
                <a:sysClr val="windowText" lastClr="000000"/>
              </a:solidFill>
              <a:latin typeface="ＭＳ Ｐゴシック"/>
            </a:rPr>
            <a:t>16,285</a:t>
          </a:r>
          <a:r>
            <a:rPr kumimoji="1" lang="ja-JP" altLang="en-US" sz="1300">
              <a:solidFill>
                <a:sysClr val="windowText" lastClr="000000"/>
              </a:solidFill>
              <a:latin typeface="ＭＳ Ｐゴシック"/>
            </a:rPr>
            <a:t>円、類似団体と比較して</a:t>
          </a:r>
          <a:r>
            <a:rPr kumimoji="1" lang="en-US" altLang="ja-JP" sz="1300">
              <a:solidFill>
                <a:sysClr val="windowText" lastClr="000000"/>
              </a:solidFill>
              <a:latin typeface="ＭＳ Ｐゴシック"/>
            </a:rPr>
            <a:t>42,257</a:t>
          </a:r>
          <a:r>
            <a:rPr kumimoji="1" lang="ja-JP" altLang="en-US" sz="1300">
              <a:solidFill>
                <a:sysClr val="windowText" lastClr="000000"/>
              </a:solidFill>
              <a:latin typeface="ＭＳ Ｐゴシック"/>
            </a:rPr>
            <a:t>円、鳥取県平均と比較して</a:t>
          </a:r>
          <a:r>
            <a:rPr kumimoji="1" lang="en-US" altLang="ja-JP" sz="1300">
              <a:solidFill>
                <a:sysClr val="windowText" lastClr="000000"/>
              </a:solidFill>
              <a:latin typeface="ＭＳ Ｐゴシック"/>
            </a:rPr>
            <a:t>90,708</a:t>
          </a:r>
          <a:r>
            <a:rPr kumimoji="1" lang="ja-JP" altLang="en-US" sz="1300">
              <a:solidFill>
                <a:sysClr val="windowText" lastClr="000000"/>
              </a:solidFill>
              <a:latin typeface="ＭＳ Ｐゴシック"/>
            </a:rPr>
            <a:t>円高くなっている。</a:t>
          </a:r>
          <a:endParaRPr kumimoji="1" lang="en-US" altLang="ja-JP" sz="1300">
            <a:solidFill>
              <a:sysClr val="windowText" lastClr="000000"/>
            </a:solidFill>
            <a:latin typeface="ＭＳ Ｐゴシック"/>
          </a:endParaRPr>
        </a:p>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人件費については、地域おこし協力隊員報酬など委員等報酬の増が主な要因となり増加、物件費については、大山エコトラック運用システム構築等委託料、ナラ枯れ駆除委託料、</a:t>
          </a:r>
          <a:r>
            <a:rPr kumimoji="1" lang="ja-JP" altLang="ja-JP" sz="1300">
              <a:solidFill>
                <a:schemeClr val="dk1"/>
              </a:solidFill>
              <a:effectLst/>
              <a:latin typeface="+mn-lt"/>
              <a:ea typeface="+mn-ea"/>
              <a:cs typeface="+mn-cs"/>
            </a:rPr>
            <a:t>ふるさと応援寄附金の増による</a:t>
          </a:r>
          <a:r>
            <a:rPr kumimoji="1" lang="ja-JP" altLang="en-US" sz="1300">
              <a:solidFill>
                <a:schemeClr val="dk1"/>
              </a:solidFill>
              <a:effectLst/>
              <a:latin typeface="+mn-lt"/>
              <a:ea typeface="+mn-ea"/>
              <a:cs typeface="+mn-cs"/>
            </a:rPr>
            <a:t>ふるさと応援基金事業</a:t>
          </a:r>
          <a:r>
            <a:rPr kumimoji="1" lang="ja-JP" altLang="ja-JP" sz="1300">
              <a:solidFill>
                <a:schemeClr val="dk1"/>
              </a:solidFill>
              <a:effectLst/>
              <a:latin typeface="+mn-lt"/>
              <a:ea typeface="+mn-ea"/>
              <a:cs typeface="+mn-cs"/>
            </a:rPr>
            <a:t>記念品の増</a:t>
          </a:r>
          <a:r>
            <a:rPr kumimoji="1" lang="ja-JP" altLang="en-US" sz="1300">
              <a:solidFill>
                <a:schemeClr val="dk1"/>
              </a:solidFill>
              <a:effectLst/>
              <a:latin typeface="+mn-lt"/>
              <a:ea typeface="+mn-ea"/>
              <a:cs typeface="+mn-cs"/>
            </a:rPr>
            <a:t>などが主な要因となり増加している。</a:t>
          </a:r>
          <a:endParaRPr kumimoji="1" lang="en-US" altLang="ja-JP" sz="1300">
            <a:solidFill>
              <a:srgbClr val="FF0000"/>
            </a:solidFill>
            <a:latin typeface="ＭＳ Ｐゴシック"/>
          </a:endParaRPr>
        </a:p>
        <a:p>
          <a:r>
            <a:rPr kumimoji="1" lang="ja-JP" altLang="en-US" sz="1300">
              <a:solidFill>
                <a:sysClr val="windowText" lastClr="000000"/>
              </a:solidFill>
              <a:latin typeface="ＭＳ Ｐゴシック"/>
            </a:rPr>
            <a:t>　委託料と賃金が年々増加傾向にあり、今後も物件費の増加が懸念される。事務の効率化、経費の削減に努め、指数の改善を図る。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55527</xdr:rowOff>
    </xdr:from>
    <xdr:to>
      <xdr:col>7</xdr:col>
      <xdr:colOff>152400</xdr:colOff>
      <xdr:row>89</xdr:row>
      <xdr:rowOff>100157</xdr:rowOff>
    </xdr:to>
    <xdr:cxnSp macro="">
      <xdr:nvCxnSpPr>
        <xdr:cNvPr id="189" name="直線コネクタ 188"/>
        <xdr:cNvCxnSpPr/>
      </xdr:nvCxnSpPr>
      <xdr:spPr>
        <a:xfrm flipV="1">
          <a:off x="4953000" y="13942977"/>
          <a:ext cx="0" cy="1416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72234</xdr:rowOff>
    </xdr:from>
    <xdr:ext cx="762000" cy="259045"/>
    <xdr:sp macro="" textlink="">
      <xdr:nvSpPr>
        <xdr:cNvPr id="190" name="人件費・物件費等の状況最小値テキスト"/>
        <xdr:cNvSpPr txBox="1"/>
      </xdr:nvSpPr>
      <xdr:spPr>
        <a:xfrm>
          <a:off x="5041900" y="1533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293,768</a:t>
          </a:r>
          <a:endParaRPr kumimoji="1" lang="ja-JP" altLang="en-US" sz="1000" b="1">
            <a:latin typeface="ＭＳ Ｐゴシック"/>
          </a:endParaRPr>
        </a:p>
      </xdr:txBody>
    </xdr:sp>
    <xdr:clientData/>
  </xdr:oneCellAnchor>
  <xdr:twoCellAnchor>
    <xdr:from>
      <xdr:col>7</xdr:col>
      <xdr:colOff>63500</xdr:colOff>
      <xdr:row>89</xdr:row>
      <xdr:rowOff>100157</xdr:rowOff>
    </xdr:from>
    <xdr:to>
      <xdr:col>7</xdr:col>
      <xdr:colOff>241300</xdr:colOff>
      <xdr:row>89</xdr:row>
      <xdr:rowOff>100157</xdr:rowOff>
    </xdr:to>
    <xdr:cxnSp macro="">
      <xdr:nvCxnSpPr>
        <xdr:cNvPr id="191" name="直線コネクタ 190"/>
        <xdr:cNvCxnSpPr/>
      </xdr:nvCxnSpPr>
      <xdr:spPr>
        <a:xfrm>
          <a:off x="4864100" y="15359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141904</xdr:rowOff>
    </xdr:from>
    <xdr:ext cx="762000" cy="259045"/>
    <xdr:sp macro="" textlink="">
      <xdr:nvSpPr>
        <xdr:cNvPr id="192" name="人件費・物件費等の状況最大値テキスト"/>
        <xdr:cNvSpPr txBox="1"/>
      </xdr:nvSpPr>
      <xdr:spPr>
        <a:xfrm>
          <a:off x="5041900" y="1368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117,693</a:t>
          </a:r>
          <a:endParaRPr kumimoji="1" lang="ja-JP" altLang="en-US" sz="1000" b="1">
            <a:latin typeface="ＭＳ Ｐゴシック"/>
          </a:endParaRPr>
        </a:p>
      </xdr:txBody>
    </xdr:sp>
    <xdr:clientData/>
  </xdr:oneCellAnchor>
  <xdr:twoCellAnchor>
    <xdr:from>
      <xdr:col>7</xdr:col>
      <xdr:colOff>63500</xdr:colOff>
      <xdr:row>81</xdr:row>
      <xdr:rowOff>55527</xdr:rowOff>
    </xdr:from>
    <xdr:to>
      <xdr:col>7</xdr:col>
      <xdr:colOff>241300</xdr:colOff>
      <xdr:row>81</xdr:row>
      <xdr:rowOff>55527</xdr:rowOff>
    </xdr:to>
    <xdr:cxnSp macro="">
      <xdr:nvCxnSpPr>
        <xdr:cNvPr id="193" name="直線コネクタ 192"/>
        <xdr:cNvCxnSpPr/>
      </xdr:nvCxnSpPr>
      <xdr:spPr>
        <a:xfrm>
          <a:off x="4864100" y="13942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99290</xdr:rowOff>
    </xdr:from>
    <xdr:to>
      <xdr:col>7</xdr:col>
      <xdr:colOff>152400</xdr:colOff>
      <xdr:row>86</xdr:row>
      <xdr:rowOff>58826</xdr:rowOff>
    </xdr:to>
    <xdr:cxnSp macro="">
      <xdr:nvCxnSpPr>
        <xdr:cNvPr id="194" name="直線コネクタ 193"/>
        <xdr:cNvCxnSpPr/>
      </xdr:nvCxnSpPr>
      <xdr:spPr>
        <a:xfrm>
          <a:off x="4114800" y="14672540"/>
          <a:ext cx="838200" cy="13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27565</xdr:rowOff>
    </xdr:from>
    <xdr:ext cx="762000" cy="259045"/>
    <xdr:sp macro="" textlink="">
      <xdr:nvSpPr>
        <xdr:cNvPr id="195" name="人件費・物件費等の状況平均値テキスト"/>
        <xdr:cNvSpPr txBox="1"/>
      </xdr:nvSpPr>
      <xdr:spPr>
        <a:xfrm>
          <a:off x="5041900" y="14257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182,425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11038</xdr:rowOff>
    </xdr:from>
    <xdr:to>
      <xdr:col>7</xdr:col>
      <xdr:colOff>203200</xdr:colOff>
      <xdr:row>84</xdr:row>
      <xdr:rowOff>112638</xdr:rowOff>
    </xdr:to>
    <xdr:sp macro="" textlink="">
      <xdr:nvSpPr>
        <xdr:cNvPr id="196" name="フローチャート : 判断 195"/>
        <xdr:cNvSpPr/>
      </xdr:nvSpPr>
      <xdr:spPr>
        <a:xfrm>
          <a:off x="49022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8361</xdr:rowOff>
    </xdr:from>
    <xdr:to>
      <xdr:col>6</xdr:col>
      <xdr:colOff>0</xdr:colOff>
      <xdr:row>85</xdr:row>
      <xdr:rowOff>99290</xdr:rowOff>
    </xdr:to>
    <xdr:cxnSp macro="">
      <xdr:nvCxnSpPr>
        <xdr:cNvPr id="197" name="直線コネクタ 196"/>
        <xdr:cNvCxnSpPr/>
      </xdr:nvCxnSpPr>
      <xdr:spPr>
        <a:xfrm>
          <a:off x="3225800" y="14581611"/>
          <a:ext cx="889000" cy="9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115230</xdr:rowOff>
    </xdr:from>
    <xdr:to>
      <xdr:col>6</xdr:col>
      <xdr:colOff>50800</xdr:colOff>
      <xdr:row>84</xdr:row>
      <xdr:rowOff>45380</xdr:rowOff>
    </xdr:to>
    <xdr:sp macro="" textlink="">
      <xdr:nvSpPr>
        <xdr:cNvPr id="198" name="フローチャート : 判断 197"/>
        <xdr:cNvSpPr/>
      </xdr:nvSpPr>
      <xdr:spPr>
        <a:xfrm>
          <a:off x="4064000" y="143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55557</xdr:rowOff>
    </xdr:from>
    <xdr:ext cx="736600" cy="259045"/>
    <xdr:sp macro="" textlink="">
      <xdr:nvSpPr>
        <xdr:cNvPr id="199" name="テキスト ボックス 198"/>
        <xdr:cNvSpPr txBox="1"/>
      </xdr:nvSpPr>
      <xdr:spPr>
        <a:xfrm>
          <a:off x="3733800" y="1411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109809</xdr:rowOff>
    </xdr:from>
    <xdr:to>
      <xdr:col>4</xdr:col>
      <xdr:colOff>482600</xdr:colOff>
      <xdr:row>85</xdr:row>
      <xdr:rowOff>8361</xdr:rowOff>
    </xdr:to>
    <xdr:cxnSp macro="">
      <xdr:nvCxnSpPr>
        <xdr:cNvPr id="200" name="直線コネクタ 199"/>
        <xdr:cNvCxnSpPr/>
      </xdr:nvCxnSpPr>
      <xdr:spPr>
        <a:xfrm>
          <a:off x="2336800" y="14511609"/>
          <a:ext cx="889000" cy="7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64822</xdr:rowOff>
    </xdr:from>
    <xdr:to>
      <xdr:col>4</xdr:col>
      <xdr:colOff>533400</xdr:colOff>
      <xdr:row>83</xdr:row>
      <xdr:rowOff>166422</xdr:rowOff>
    </xdr:to>
    <xdr:sp macro="" textlink="">
      <xdr:nvSpPr>
        <xdr:cNvPr id="201" name="フローチャート : 判断 200"/>
        <xdr:cNvSpPr/>
      </xdr:nvSpPr>
      <xdr:spPr>
        <a:xfrm>
          <a:off x="3175000" y="1429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5149</xdr:rowOff>
    </xdr:from>
    <xdr:ext cx="762000" cy="259045"/>
    <xdr:sp macro="" textlink="">
      <xdr:nvSpPr>
        <xdr:cNvPr id="202" name="テキスト ボックス 201"/>
        <xdr:cNvSpPr txBox="1"/>
      </xdr:nvSpPr>
      <xdr:spPr>
        <a:xfrm>
          <a:off x="2844800" y="1406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109809</xdr:rowOff>
    </xdr:from>
    <xdr:to>
      <xdr:col>3</xdr:col>
      <xdr:colOff>279400</xdr:colOff>
      <xdr:row>85</xdr:row>
      <xdr:rowOff>23152</xdr:rowOff>
    </xdr:to>
    <xdr:cxnSp macro="">
      <xdr:nvCxnSpPr>
        <xdr:cNvPr id="203" name="直線コネクタ 202"/>
        <xdr:cNvCxnSpPr/>
      </xdr:nvCxnSpPr>
      <xdr:spPr>
        <a:xfrm flipV="1">
          <a:off x="1447800" y="14511609"/>
          <a:ext cx="889000" cy="8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57632</xdr:rowOff>
    </xdr:from>
    <xdr:to>
      <xdr:col>3</xdr:col>
      <xdr:colOff>330200</xdr:colOff>
      <xdr:row>83</xdr:row>
      <xdr:rowOff>159232</xdr:rowOff>
    </xdr:to>
    <xdr:sp macro="" textlink="">
      <xdr:nvSpPr>
        <xdr:cNvPr id="204" name="フローチャート : 判断 203"/>
        <xdr:cNvSpPr/>
      </xdr:nvSpPr>
      <xdr:spPr>
        <a:xfrm>
          <a:off x="2286000" y="142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169409</xdr:rowOff>
    </xdr:from>
    <xdr:ext cx="762000" cy="259045"/>
    <xdr:sp macro="" textlink="">
      <xdr:nvSpPr>
        <xdr:cNvPr id="205" name="テキスト ボックス 204"/>
        <xdr:cNvSpPr txBox="1"/>
      </xdr:nvSpPr>
      <xdr:spPr>
        <a:xfrm>
          <a:off x="1955800" y="140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147782</xdr:rowOff>
    </xdr:from>
    <xdr:to>
      <xdr:col>2</xdr:col>
      <xdr:colOff>127000</xdr:colOff>
      <xdr:row>84</xdr:row>
      <xdr:rowOff>77932</xdr:rowOff>
    </xdr:to>
    <xdr:sp macro="" textlink="">
      <xdr:nvSpPr>
        <xdr:cNvPr id="206" name="フローチャート : 判断 205"/>
        <xdr:cNvSpPr/>
      </xdr:nvSpPr>
      <xdr:spPr>
        <a:xfrm>
          <a:off x="1397000" y="1437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88109</xdr:rowOff>
    </xdr:from>
    <xdr:ext cx="762000" cy="259045"/>
    <xdr:sp macro="" textlink="">
      <xdr:nvSpPr>
        <xdr:cNvPr id="207" name="テキスト ボックス 206"/>
        <xdr:cNvSpPr txBox="1"/>
      </xdr:nvSpPr>
      <xdr:spPr>
        <a:xfrm>
          <a:off x="1066800" y="1414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8026</xdr:rowOff>
    </xdr:from>
    <xdr:to>
      <xdr:col>7</xdr:col>
      <xdr:colOff>203200</xdr:colOff>
      <xdr:row>86</xdr:row>
      <xdr:rowOff>109626</xdr:rowOff>
    </xdr:to>
    <xdr:sp macro="" textlink="">
      <xdr:nvSpPr>
        <xdr:cNvPr id="213" name="円/楕円 212"/>
        <xdr:cNvSpPr/>
      </xdr:nvSpPr>
      <xdr:spPr>
        <a:xfrm>
          <a:off x="4902200" y="1475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151553</xdr:rowOff>
    </xdr:from>
    <xdr:ext cx="762000" cy="259045"/>
    <xdr:sp macro="" textlink="">
      <xdr:nvSpPr>
        <xdr:cNvPr id="214" name="人件費・物件費等の状況該当値テキスト"/>
        <xdr:cNvSpPr txBox="1"/>
      </xdr:nvSpPr>
      <xdr:spPr>
        <a:xfrm>
          <a:off x="5041900" y="14724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224,682</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48490</xdr:rowOff>
    </xdr:from>
    <xdr:to>
      <xdr:col>6</xdr:col>
      <xdr:colOff>50800</xdr:colOff>
      <xdr:row>85</xdr:row>
      <xdr:rowOff>150090</xdr:rowOff>
    </xdr:to>
    <xdr:sp macro="" textlink="">
      <xdr:nvSpPr>
        <xdr:cNvPr id="215" name="円/楕円 214"/>
        <xdr:cNvSpPr/>
      </xdr:nvSpPr>
      <xdr:spPr>
        <a:xfrm>
          <a:off x="4064000" y="1462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134867</xdr:rowOff>
    </xdr:from>
    <xdr:ext cx="736600" cy="259045"/>
    <xdr:sp macro="" textlink="">
      <xdr:nvSpPr>
        <xdr:cNvPr id="216" name="テキスト ボックス 215"/>
        <xdr:cNvSpPr txBox="1"/>
      </xdr:nvSpPr>
      <xdr:spPr>
        <a:xfrm>
          <a:off x="3733800" y="1470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208,397</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129011</xdr:rowOff>
    </xdr:from>
    <xdr:to>
      <xdr:col>4</xdr:col>
      <xdr:colOff>533400</xdr:colOff>
      <xdr:row>85</xdr:row>
      <xdr:rowOff>59161</xdr:rowOff>
    </xdr:to>
    <xdr:sp macro="" textlink="">
      <xdr:nvSpPr>
        <xdr:cNvPr id="217" name="円/楕円 216"/>
        <xdr:cNvSpPr/>
      </xdr:nvSpPr>
      <xdr:spPr>
        <a:xfrm>
          <a:off x="3175000" y="1453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43938</xdr:rowOff>
    </xdr:from>
    <xdr:ext cx="762000" cy="259045"/>
    <xdr:sp macro="" textlink="">
      <xdr:nvSpPr>
        <xdr:cNvPr id="218" name="テキスト ボックス 217"/>
        <xdr:cNvSpPr txBox="1"/>
      </xdr:nvSpPr>
      <xdr:spPr>
        <a:xfrm>
          <a:off x="2844800" y="1461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197,092</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59009</xdr:rowOff>
    </xdr:from>
    <xdr:to>
      <xdr:col>3</xdr:col>
      <xdr:colOff>330200</xdr:colOff>
      <xdr:row>84</xdr:row>
      <xdr:rowOff>160609</xdr:rowOff>
    </xdr:to>
    <xdr:sp macro="" textlink="">
      <xdr:nvSpPr>
        <xdr:cNvPr id="219" name="円/楕円 218"/>
        <xdr:cNvSpPr/>
      </xdr:nvSpPr>
      <xdr:spPr>
        <a:xfrm>
          <a:off x="2286000" y="1446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145386</xdr:rowOff>
    </xdr:from>
    <xdr:ext cx="762000" cy="259045"/>
    <xdr:sp macro="" textlink="">
      <xdr:nvSpPr>
        <xdr:cNvPr id="220" name="テキスト ボックス 219"/>
        <xdr:cNvSpPr txBox="1"/>
      </xdr:nvSpPr>
      <xdr:spPr>
        <a:xfrm>
          <a:off x="1955800" y="14547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188,389</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143802</xdr:rowOff>
    </xdr:from>
    <xdr:to>
      <xdr:col>2</xdr:col>
      <xdr:colOff>127000</xdr:colOff>
      <xdr:row>85</xdr:row>
      <xdr:rowOff>73952</xdr:rowOff>
    </xdr:to>
    <xdr:sp macro="" textlink="">
      <xdr:nvSpPr>
        <xdr:cNvPr id="221" name="円/楕円 220"/>
        <xdr:cNvSpPr/>
      </xdr:nvSpPr>
      <xdr:spPr>
        <a:xfrm>
          <a:off x="1397000" y="1454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58729</xdr:rowOff>
    </xdr:from>
    <xdr:ext cx="762000" cy="259045"/>
    <xdr:sp macro="" textlink="">
      <xdr:nvSpPr>
        <xdr:cNvPr id="222" name="テキスト ボックス 221"/>
        <xdr:cNvSpPr txBox="1"/>
      </xdr:nvSpPr>
      <xdr:spPr>
        <a:xfrm>
          <a:off x="1066800" y="14631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198,931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ラスパイレス指数は、類似団体内平均を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、全国町村平均を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人事評価制度では、成績が極めて良好な場合は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号、特に良好な場合は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号昇給させることとなっているが、本町では該当がないため、ほとんどの職員が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号の昇給であることがラスパイレス指数が低い主な原因である。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近隣市町村や類似団体の水準を参考にしつつ、適正な給与水準に取り組むよう努める。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100895</xdr:rowOff>
    </xdr:from>
    <xdr:to>
      <xdr:col>24</xdr:col>
      <xdr:colOff>558800</xdr:colOff>
      <xdr:row>88</xdr:row>
      <xdr:rowOff>13405</xdr:rowOff>
    </xdr:to>
    <xdr:cxnSp macro="">
      <xdr:nvCxnSpPr>
        <xdr:cNvPr id="251" name="直線コネクタ 250"/>
        <xdr:cNvCxnSpPr/>
      </xdr:nvCxnSpPr>
      <xdr:spPr>
        <a:xfrm flipV="1">
          <a:off x="17018000" y="13988345"/>
          <a:ext cx="0" cy="11126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156932</xdr:rowOff>
    </xdr:from>
    <xdr:ext cx="762000" cy="259045"/>
    <xdr:sp macro="" textlink="">
      <xdr:nvSpPr>
        <xdr:cNvPr id="252" name="給与水準   （国との比較）最小値テキスト"/>
        <xdr:cNvSpPr txBox="1"/>
      </xdr:nvSpPr>
      <xdr:spPr>
        <a:xfrm>
          <a:off x="17106900" y="1507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24</xdr:col>
      <xdr:colOff>469900</xdr:colOff>
      <xdr:row>88</xdr:row>
      <xdr:rowOff>13405</xdr:rowOff>
    </xdr:from>
    <xdr:to>
      <xdr:col>24</xdr:col>
      <xdr:colOff>647700</xdr:colOff>
      <xdr:row>88</xdr:row>
      <xdr:rowOff>13405</xdr:rowOff>
    </xdr:to>
    <xdr:cxnSp macro="">
      <xdr:nvCxnSpPr>
        <xdr:cNvPr id="253" name="直線コネクタ 252"/>
        <xdr:cNvCxnSpPr/>
      </xdr:nvCxnSpPr>
      <xdr:spPr>
        <a:xfrm>
          <a:off x="16929100" y="151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15822</xdr:rowOff>
    </xdr:from>
    <xdr:ext cx="762000" cy="259045"/>
    <xdr:sp macro="" textlink="">
      <xdr:nvSpPr>
        <xdr:cNvPr id="254" name="給与水準   （国との比較）最大値テキスト"/>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91.4</a:t>
          </a:r>
          <a:endParaRPr kumimoji="1" lang="ja-JP" altLang="en-US" sz="1000" b="1">
            <a:latin typeface="ＭＳ Ｐゴシック"/>
          </a:endParaRPr>
        </a:p>
      </xdr:txBody>
    </xdr:sp>
    <xdr:clientData/>
  </xdr:oneCellAnchor>
  <xdr:twoCellAnchor>
    <xdr:from>
      <xdr:col>24</xdr:col>
      <xdr:colOff>469900</xdr:colOff>
      <xdr:row>81</xdr:row>
      <xdr:rowOff>100895</xdr:rowOff>
    </xdr:from>
    <xdr:to>
      <xdr:col>24</xdr:col>
      <xdr:colOff>647700</xdr:colOff>
      <xdr:row>81</xdr:row>
      <xdr:rowOff>100895</xdr:rowOff>
    </xdr:to>
    <xdr:cxnSp macro="">
      <xdr:nvCxnSpPr>
        <xdr:cNvPr id="255" name="直線コネクタ 254"/>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12700</xdr:rowOff>
    </xdr:from>
    <xdr:to>
      <xdr:col>24</xdr:col>
      <xdr:colOff>558800</xdr:colOff>
      <xdr:row>83</xdr:row>
      <xdr:rowOff>119945</xdr:rowOff>
    </xdr:to>
    <xdr:cxnSp macro="">
      <xdr:nvCxnSpPr>
        <xdr:cNvPr id="256" name="直線コネクタ 255"/>
        <xdr:cNvCxnSpPr/>
      </xdr:nvCxnSpPr>
      <xdr:spPr>
        <a:xfrm>
          <a:off x="16179800" y="14243050"/>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84261</xdr:rowOff>
    </xdr:from>
    <xdr:ext cx="762000" cy="259045"/>
    <xdr:sp macro="" textlink="">
      <xdr:nvSpPr>
        <xdr:cNvPr id="257"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58" name="フローチャート : 判断 257"/>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12700</xdr:rowOff>
    </xdr:from>
    <xdr:to>
      <xdr:col>23</xdr:col>
      <xdr:colOff>406400</xdr:colOff>
      <xdr:row>83</xdr:row>
      <xdr:rowOff>119945</xdr:rowOff>
    </xdr:to>
    <xdr:cxnSp macro="">
      <xdr:nvCxnSpPr>
        <xdr:cNvPr id="259" name="直線コネクタ 258"/>
        <xdr:cNvCxnSpPr/>
      </xdr:nvCxnSpPr>
      <xdr:spPr>
        <a:xfrm flipV="1">
          <a:off x="15290800" y="1424305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60" name="フローチャート : 判断 259"/>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61" name="テキスト ボックス 260"/>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119945</xdr:rowOff>
    </xdr:from>
    <xdr:to>
      <xdr:col>22</xdr:col>
      <xdr:colOff>203200</xdr:colOff>
      <xdr:row>87</xdr:row>
      <xdr:rowOff>77611</xdr:rowOff>
    </xdr:to>
    <xdr:cxnSp macro="">
      <xdr:nvCxnSpPr>
        <xdr:cNvPr id="262" name="直線コネクタ 261"/>
        <xdr:cNvCxnSpPr/>
      </xdr:nvCxnSpPr>
      <xdr:spPr>
        <a:xfrm flipV="1">
          <a:off x="14401800" y="14350295"/>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4939</xdr:rowOff>
    </xdr:from>
    <xdr:to>
      <xdr:col>22</xdr:col>
      <xdr:colOff>254000</xdr:colOff>
      <xdr:row>84</xdr:row>
      <xdr:rowOff>106539</xdr:rowOff>
    </xdr:to>
    <xdr:sp macro="" textlink="">
      <xdr:nvSpPr>
        <xdr:cNvPr id="263" name="フローチャート : 判断 262"/>
        <xdr:cNvSpPr/>
      </xdr:nvSpPr>
      <xdr:spPr>
        <a:xfrm>
          <a:off x="15240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91316</xdr:rowOff>
    </xdr:from>
    <xdr:ext cx="762000" cy="259045"/>
    <xdr:sp macro="" textlink="">
      <xdr:nvSpPr>
        <xdr:cNvPr id="264" name="テキスト ボックス 263"/>
        <xdr:cNvSpPr txBox="1"/>
      </xdr:nvSpPr>
      <xdr:spPr>
        <a:xfrm>
          <a:off x="14909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77611</xdr:rowOff>
    </xdr:from>
    <xdr:to>
      <xdr:col>21</xdr:col>
      <xdr:colOff>0</xdr:colOff>
      <xdr:row>89</xdr:row>
      <xdr:rowOff>123472</xdr:rowOff>
    </xdr:to>
    <xdr:cxnSp macro="">
      <xdr:nvCxnSpPr>
        <xdr:cNvPr id="265" name="直線コネクタ 264"/>
        <xdr:cNvCxnSpPr/>
      </xdr:nvCxnSpPr>
      <xdr:spPr>
        <a:xfrm flipV="1">
          <a:off x="13512800" y="14993761"/>
          <a:ext cx="889000" cy="38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153105</xdr:rowOff>
    </xdr:from>
    <xdr:to>
      <xdr:col>21</xdr:col>
      <xdr:colOff>50800</xdr:colOff>
      <xdr:row>90</xdr:row>
      <xdr:rowOff>83255</xdr:rowOff>
    </xdr:to>
    <xdr:sp macro="" textlink="">
      <xdr:nvSpPr>
        <xdr:cNvPr id="266" name="フローチャート : 判断 265"/>
        <xdr:cNvSpPr/>
      </xdr:nvSpPr>
      <xdr:spPr>
        <a:xfrm>
          <a:off x="14351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68032</xdr:rowOff>
    </xdr:from>
    <xdr:ext cx="762000" cy="259045"/>
    <xdr:sp macro="" textlink="">
      <xdr:nvSpPr>
        <xdr:cNvPr id="267" name="テキスト ボックス 266"/>
        <xdr:cNvSpPr txBox="1"/>
      </xdr:nvSpPr>
      <xdr:spPr>
        <a:xfrm>
          <a:off x="14020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153105</xdr:rowOff>
    </xdr:from>
    <xdr:to>
      <xdr:col>19</xdr:col>
      <xdr:colOff>533400</xdr:colOff>
      <xdr:row>90</xdr:row>
      <xdr:rowOff>83255</xdr:rowOff>
    </xdr:to>
    <xdr:sp macro="" textlink="">
      <xdr:nvSpPr>
        <xdr:cNvPr id="268" name="フローチャート : 判断 267"/>
        <xdr:cNvSpPr/>
      </xdr:nvSpPr>
      <xdr:spPr>
        <a:xfrm>
          <a:off x="13462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68032</xdr:rowOff>
    </xdr:from>
    <xdr:ext cx="762000" cy="259045"/>
    <xdr:sp macro="" textlink="">
      <xdr:nvSpPr>
        <xdr:cNvPr id="269" name="テキスト ボックス 268"/>
        <xdr:cNvSpPr txBox="1"/>
      </xdr:nvSpPr>
      <xdr:spPr>
        <a:xfrm>
          <a:off x="13131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69145</xdr:rowOff>
    </xdr:from>
    <xdr:to>
      <xdr:col>24</xdr:col>
      <xdr:colOff>609600</xdr:colOff>
      <xdr:row>83</xdr:row>
      <xdr:rowOff>170745</xdr:rowOff>
    </xdr:to>
    <xdr:sp macro="" textlink="">
      <xdr:nvSpPr>
        <xdr:cNvPr id="275" name="円/楕円 274"/>
        <xdr:cNvSpPr/>
      </xdr:nvSpPr>
      <xdr:spPr>
        <a:xfrm>
          <a:off x="169672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85672</xdr:rowOff>
    </xdr:from>
    <xdr:ext cx="762000" cy="259045"/>
    <xdr:sp macro="" textlink="">
      <xdr:nvSpPr>
        <xdr:cNvPr id="276" name="給与水準   （国との比較）該当値テキスト"/>
        <xdr:cNvSpPr txBox="1"/>
      </xdr:nvSpPr>
      <xdr:spPr>
        <a:xfrm>
          <a:off x="17106900" y="1414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133350</xdr:rowOff>
    </xdr:from>
    <xdr:to>
      <xdr:col>23</xdr:col>
      <xdr:colOff>457200</xdr:colOff>
      <xdr:row>83</xdr:row>
      <xdr:rowOff>63500</xdr:rowOff>
    </xdr:to>
    <xdr:sp macro="" textlink="">
      <xdr:nvSpPr>
        <xdr:cNvPr id="277" name="円/楕円 276"/>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73677</xdr:rowOff>
    </xdr:from>
    <xdr:ext cx="736600" cy="259045"/>
    <xdr:sp macro="" textlink="">
      <xdr:nvSpPr>
        <xdr:cNvPr id="278" name="テキスト ボックス 277"/>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69145</xdr:rowOff>
    </xdr:from>
    <xdr:to>
      <xdr:col>22</xdr:col>
      <xdr:colOff>254000</xdr:colOff>
      <xdr:row>83</xdr:row>
      <xdr:rowOff>170745</xdr:rowOff>
    </xdr:to>
    <xdr:sp macro="" textlink="">
      <xdr:nvSpPr>
        <xdr:cNvPr id="279" name="円/楕円 278"/>
        <xdr:cNvSpPr/>
      </xdr:nvSpPr>
      <xdr:spPr>
        <a:xfrm>
          <a:off x="15240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9472</xdr:rowOff>
    </xdr:from>
    <xdr:ext cx="762000" cy="259045"/>
    <xdr:sp macro="" textlink="">
      <xdr:nvSpPr>
        <xdr:cNvPr id="280" name="テキスト ボックス 279"/>
        <xdr:cNvSpPr txBox="1"/>
      </xdr:nvSpPr>
      <xdr:spPr>
        <a:xfrm>
          <a:off x="14909800" y="1406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26811</xdr:rowOff>
    </xdr:from>
    <xdr:to>
      <xdr:col>21</xdr:col>
      <xdr:colOff>50800</xdr:colOff>
      <xdr:row>87</xdr:row>
      <xdr:rowOff>128411</xdr:rowOff>
    </xdr:to>
    <xdr:sp macro="" textlink="">
      <xdr:nvSpPr>
        <xdr:cNvPr id="281" name="円/楕円 280"/>
        <xdr:cNvSpPr/>
      </xdr:nvSpPr>
      <xdr:spPr>
        <a:xfrm>
          <a:off x="14351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138588</xdr:rowOff>
    </xdr:from>
    <xdr:ext cx="762000" cy="259045"/>
    <xdr:sp macro="" textlink="">
      <xdr:nvSpPr>
        <xdr:cNvPr id="282" name="テキスト ボックス 281"/>
        <xdr:cNvSpPr txBox="1"/>
      </xdr:nvSpPr>
      <xdr:spPr>
        <a:xfrm>
          <a:off x="14020800" y="1471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83" name="円/楕円 282"/>
        <xdr:cNvSpPr/>
      </xdr:nvSpPr>
      <xdr:spPr>
        <a:xfrm>
          <a:off x="134620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12999</xdr:rowOff>
    </xdr:from>
    <xdr:ext cx="762000" cy="259045"/>
    <xdr:sp macro="" textlink="">
      <xdr:nvSpPr>
        <xdr:cNvPr id="284" name="テキスト ボックス 283"/>
        <xdr:cNvSpPr txBox="1"/>
      </xdr:nvSpPr>
      <xdr:spPr>
        <a:xfrm>
          <a:off x="13131800" y="1510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ea"/>
              <a:ea typeface="+mn-ea"/>
              <a:cs typeface="+mn-cs"/>
            </a:rPr>
            <a:t>　</a:t>
          </a:r>
          <a:r>
            <a:rPr kumimoji="1" lang="ja-JP" altLang="ja-JP" sz="1300" baseline="0">
              <a:solidFill>
                <a:schemeClr val="dk1"/>
              </a:solidFill>
              <a:effectLst/>
              <a:latin typeface="+mn-ea"/>
              <a:ea typeface="+mn-ea"/>
              <a:cs typeface="+mn-cs"/>
            </a:rPr>
            <a:t>人口千人当たり職員数は、類似団体平均を</a:t>
          </a:r>
          <a:r>
            <a:rPr kumimoji="1" lang="en-US" altLang="ja-JP" sz="1300" baseline="0">
              <a:solidFill>
                <a:schemeClr val="dk1"/>
              </a:solidFill>
              <a:effectLst/>
              <a:latin typeface="+mn-ea"/>
              <a:ea typeface="+mn-ea"/>
              <a:cs typeface="+mn-cs"/>
            </a:rPr>
            <a:t>0.23</a:t>
          </a:r>
          <a:r>
            <a:rPr kumimoji="1" lang="ja-JP" altLang="ja-JP" sz="1300" baseline="0">
              <a:solidFill>
                <a:schemeClr val="dk1"/>
              </a:solidFill>
              <a:effectLst/>
              <a:latin typeface="+mn-ea"/>
              <a:ea typeface="+mn-ea"/>
              <a:cs typeface="+mn-cs"/>
            </a:rPr>
            <a:t>人、鳥取県平均を</a:t>
          </a:r>
          <a:r>
            <a:rPr kumimoji="1" lang="en-US" altLang="ja-JP" sz="1300" baseline="0">
              <a:solidFill>
                <a:schemeClr val="dk1"/>
              </a:solidFill>
              <a:effectLst/>
              <a:latin typeface="+mn-ea"/>
              <a:ea typeface="+mn-ea"/>
              <a:cs typeface="+mn-cs"/>
            </a:rPr>
            <a:t>3.38</a:t>
          </a:r>
          <a:r>
            <a:rPr kumimoji="1" lang="ja-JP" altLang="ja-JP" sz="1300" baseline="0">
              <a:solidFill>
                <a:schemeClr val="dk1"/>
              </a:solidFill>
              <a:effectLst/>
              <a:latin typeface="+mn-ea"/>
              <a:ea typeface="+mn-ea"/>
              <a:cs typeface="+mn-cs"/>
            </a:rPr>
            <a:t>人上回っている。</a:t>
          </a:r>
          <a:endParaRPr lang="ja-JP" altLang="ja-JP" sz="1300">
            <a:effectLst/>
            <a:latin typeface="+mn-ea"/>
            <a:ea typeface="+mn-ea"/>
          </a:endParaRPr>
        </a:p>
        <a:p>
          <a:r>
            <a:rPr kumimoji="1" lang="ja-JP" altLang="ja-JP" sz="1300" baseline="0">
              <a:solidFill>
                <a:schemeClr val="dk1"/>
              </a:solidFill>
              <a:effectLst/>
              <a:latin typeface="+mn-ea"/>
              <a:ea typeface="+mn-ea"/>
              <a:cs typeface="+mn-cs"/>
            </a:rPr>
            <a:t>　第３次大山町定員適正化計画において平成３０年４月１日現在の職員数を１９７人（対</a:t>
          </a:r>
          <a:r>
            <a:rPr kumimoji="1" lang="en-US" altLang="ja-JP" sz="1300" baseline="0">
              <a:solidFill>
                <a:schemeClr val="dk1"/>
              </a:solidFill>
              <a:effectLst/>
              <a:latin typeface="+mn-ea"/>
              <a:ea typeface="+mn-ea"/>
              <a:cs typeface="+mn-cs"/>
            </a:rPr>
            <a:t>H25.4.1</a:t>
          </a:r>
          <a:r>
            <a:rPr kumimoji="1" lang="ja-JP" altLang="ja-JP" sz="1300" baseline="0">
              <a:solidFill>
                <a:schemeClr val="dk1"/>
              </a:solidFill>
              <a:effectLst/>
              <a:latin typeface="+mn-ea"/>
              <a:ea typeface="+mn-ea"/>
              <a:cs typeface="+mn-cs"/>
            </a:rPr>
            <a:t>△</a:t>
          </a:r>
          <a:r>
            <a:rPr kumimoji="1" lang="en-US" altLang="ja-JP" sz="1300" baseline="0">
              <a:solidFill>
                <a:schemeClr val="dk1"/>
              </a:solidFill>
              <a:effectLst/>
              <a:latin typeface="+mn-ea"/>
              <a:ea typeface="+mn-ea"/>
              <a:cs typeface="+mn-cs"/>
            </a:rPr>
            <a:t>17</a:t>
          </a:r>
          <a:r>
            <a:rPr kumimoji="1" lang="ja-JP" altLang="ja-JP" sz="1300" baseline="0">
              <a:solidFill>
                <a:schemeClr val="dk1"/>
              </a:solidFill>
              <a:effectLst/>
              <a:latin typeface="+mn-ea"/>
              <a:ea typeface="+mn-ea"/>
              <a:cs typeface="+mn-cs"/>
            </a:rPr>
            <a:t>人（△</a:t>
          </a:r>
          <a:r>
            <a:rPr kumimoji="1" lang="en-US" altLang="ja-JP" sz="1300" baseline="0">
              <a:solidFill>
                <a:schemeClr val="dk1"/>
              </a:solidFill>
              <a:effectLst/>
              <a:latin typeface="+mn-ea"/>
              <a:ea typeface="+mn-ea"/>
              <a:cs typeface="+mn-cs"/>
            </a:rPr>
            <a:t>7.9</a:t>
          </a:r>
          <a:r>
            <a:rPr kumimoji="1" lang="ja-JP" altLang="ja-JP" sz="1300" baseline="0">
              <a:solidFill>
                <a:schemeClr val="dk1"/>
              </a:solidFill>
              <a:effectLst/>
              <a:latin typeface="+mn-ea"/>
              <a:ea typeface="+mn-ea"/>
              <a:cs typeface="+mn-cs"/>
            </a:rPr>
            <a:t>％））とすることを目標とし、近隣市町村や、類似団体の水準を参考にしつつ、機構改革や事務事業の見直しなどを適宜実施し、適正な職員数を目指す。</a:t>
          </a:r>
          <a:endParaRPr lang="ja-JP" altLang="ja-JP" sz="13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72037</xdr:rowOff>
    </xdr:from>
    <xdr:to>
      <xdr:col>24</xdr:col>
      <xdr:colOff>558800</xdr:colOff>
      <xdr:row>67</xdr:row>
      <xdr:rowOff>14323</xdr:rowOff>
    </xdr:to>
    <xdr:cxnSp macro="">
      <xdr:nvCxnSpPr>
        <xdr:cNvPr id="314" name="直線コネクタ 313"/>
        <xdr:cNvCxnSpPr/>
      </xdr:nvCxnSpPr>
      <xdr:spPr>
        <a:xfrm flipV="1">
          <a:off x="17018000" y="10016137"/>
          <a:ext cx="0" cy="1485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157850</xdr:rowOff>
    </xdr:from>
    <xdr:ext cx="762000" cy="259045"/>
    <xdr:sp macro="" textlink="">
      <xdr:nvSpPr>
        <xdr:cNvPr id="315" name="定員管理の状況最小値テキスト"/>
        <xdr:cNvSpPr txBox="1"/>
      </xdr:nvSpPr>
      <xdr:spPr>
        <a:xfrm>
          <a:off x="17106900" y="1147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17.27</a:t>
          </a:r>
          <a:endParaRPr kumimoji="1" lang="ja-JP" altLang="en-US" sz="1000" b="1">
            <a:latin typeface="ＭＳ Ｐゴシック"/>
          </a:endParaRPr>
        </a:p>
      </xdr:txBody>
    </xdr:sp>
    <xdr:clientData/>
  </xdr:oneCellAnchor>
  <xdr:twoCellAnchor>
    <xdr:from>
      <xdr:col>24</xdr:col>
      <xdr:colOff>469900</xdr:colOff>
      <xdr:row>67</xdr:row>
      <xdr:rowOff>14323</xdr:rowOff>
    </xdr:from>
    <xdr:to>
      <xdr:col>24</xdr:col>
      <xdr:colOff>647700</xdr:colOff>
      <xdr:row>67</xdr:row>
      <xdr:rowOff>14323</xdr:rowOff>
    </xdr:to>
    <xdr:cxnSp macro="">
      <xdr:nvCxnSpPr>
        <xdr:cNvPr id="316" name="直線コネクタ 315"/>
        <xdr:cNvCxnSpPr/>
      </xdr:nvCxnSpPr>
      <xdr:spPr>
        <a:xfrm>
          <a:off x="16929100" y="11501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158414</xdr:rowOff>
    </xdr:from>
    <xdr:ext cx="762000" cy="259045"/>
    <xdr:sp macro="" textlink="">
      <xdr:nvSpPr>
        <xdr:cNvPr id="317" name="定員管理の状況最大値テキスト"/>
        <xdr:cNvSpPr txBox="1"/>
      </xdr:nvSpPr>
      <xdr:spPr>
        <a:xfrm>
          <a:off x="17106900" y="975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a:t>
          </a:r>
          <a:endParaRPr kumimoji="1" lang="ja-JP" altLang="en-US" sz="1000" b="1">
            <a:latin typeface="ＭＳ Ｐゴシック"/>
          </a:endParaRPr>
        </a:p>
      </xdr:txBody>
    </xdr:sp>
    <xdr:clientData/>
  </xdr:oneCellAnchor>
  <xdr:twoCellAnchor>
    <xdr:from>
      <xdr:col>24</xdr:col>
      <xdr:colOff>469900</xdr:colOff>
      <xdr:row>58</xdr:row>
      <xdr:rowOff>72037</xdr:rowOff>
    </xdr:from>
    <xdr:to>
      <xdr:col>24</xdr:col>
      <xdr:colOff>647700</xdr:colOff>
      <xdr:row>58</xdr:row>
      <xdr:rowOff>72037</xdr:rowOff>
    </xdr:to>
    <xdr:cxnSp macro="">
      <xdr:nvCxnSpPr>
        <xdr:cNvPr id="318" name="直線コネクタ 317"/>
        <xdr:cNvCxnSpPr/>
      </xdr:nvCxnSpPr>
      <xdr:spPr>
        <a:xfrm>
          <a:off x="16929100" y="100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23001</xdr:rowOff>
    </xdr:from>
    <xdr:to>
      <xdr:col>24</xdr:col>
      <xdr:colOff>558800</xdr:colOff>
      <xdr:row>62</xdr:row>
      <xdr:rowOff>31045</xdr:rowOff>
    </xdr:to>
    <xdr:cxnSp macro="">
      <xdr:nvCxnSpPr>
        <xdr:cNvPr id="319" name="直線コネクタ 318"/>
        <xdr:cNvCxnSpPr/>
      </xdr:nvCxnSpPr>
      <xdr:spPr>
        <a:xfrm flipV="1">
          <a:off x="16179800" y="10652901"/>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129346</xdr:rowOff>
    </xdr:from>
    <xdr:ext cx="762000" cy="259045"/>
    <xdr:sp macro="" textlink="">
      <xdr:nvSpPr>
        <xdr:cNvPr id="320" name="定員管理の状況平均値テキスト"/>
        <xdr:cNvSpPr txBox="1"/>
      </xdr:nvSpPr>
      <xdr:spPr>
        <a:xfrm>
          <a:off x="17106900" y="10416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112819</xdr:rowOff>
    </xdr:from>
    <xdr:to>
      <xdr:col>24</xdr:col>
      <xdr:colOff>609600</xdr:colOff>
      <xdr:row>62</xdr:row>
      <xdr:rowOff>42969</xdr:rowOff>
    </xdr:to>
    <xdr:sp macro="" textlink="">
      <xdr:nvSpPr>
        <xdr:cNvPr id="321" name="フローチャート : 判断 320"/>
        <xdr:cNvSpPr/>
      </xdr:nvSpPr>
      <xdr:spPr>
        <a:xfrm>
          <a:off x="169672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12277</xdr:rowOff>
    </xdr:from>
    <xdr:to>
      <xdr:col>23</xdr:col>
      <xdr:colOff>406400</xdr:colOff>
      <xdr:row>62</xdr:row>
      <xdr:rowOff>31045</xdr:rowOff>
    </xdr:to>
    <xdr:cxnSp macro="">
      <xdr:nvCxnSpPr>
        <xdr:cNvPr id="322" name="直線コネクタ 321"/>
        <xdr:cNvCxnSpPr/>
      </xdr:nvCxnSpPr>
      <xdr:spPr>
        <a:xfrm>
          <a:off x="15290800" y="10642177"/>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106115</xdr:rowOff>
    </xdr:from>
    <xdr:to>
      <xdr:col>23</xdr:col>
      <xdr:colOff>457200</xdr:colOff>
      <xdr:row>62</xdr:row>
      <xdr:rowOff>36265</xdr:rowOff>
    </xdr:to>
    <xdr:sp macro="" textlink="">
      <xdr:nvSpPr>
        <xdr:cNvPr id="323" name="フローチャート : 判断 322"/>
        <xdr:cNvSpPr/>
      </xdr:nvSpPr>
      <xdr:spPr>
        <a:xfrm>
          <a:off x="16129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46442</xdr:rowOff>
    </xdr:from>
    <xdr:ext cx="736600" cy="259045"/>
    <xdr:sp macro="" textlink="">
      <xdr:nvSpPr>
        <xdr:cNvPr id="324" name="テキスト ボックス 323"/>
        <xdr:cNvSpPr txBox="1"/>
      </xdr:nvSpPr>
      <xdr:spPr>
        <a:xfrm>
          <a:off x="15798800" y="10333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170321</xdr:rowOff>
    </xdr:from>
    <xdr:to>
      <xdr:col>22</xdr:col>
      <xdr:colOff>203200</xdr:colOff>
      <xdr:row>62</xdr:row>
      <xdr:rowOff>12277</xdr:rowOff>
    </xdr:to>
    <xdr:cxnSp macro="">
      <xdr:nvCxnSpPr>
        <xdr:cNvPr id="325" name="直線コネクタ 324"/>
        <xdr:cNvCxnSpPr/>
      </xdr:nvCxnSpPr>
      <xdr:spPr>
        <a:xfrm>
          <a:off x="14401800" y="1062877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87348</xdr:rowOff>
    </xdr:from>
    <xdr:to>
      <xdr:col>22</xdr:col>
      <xdr:colOff>254000</xdr:colOff>
      <xdr:row>62</xdr:row>
      <xdr:rowOff>17498</xdr:rowOff>
    </xdr:to>
    <xdr:sp macro="" textlink="">
      <xdr:nvSpPr>
        <xdr:cNvPr id="326" name="フローチャート : 判断 325"/>
        <xdr:cNvSpPr/>
      </xdr:nvSpPr>
      <xdr:spPr>
        <a:xfrm>
          <a:off x="15240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27675</xdr:rowOff>
    </xdr:from>
    <xdr:ext cx="762000" cy="259045"/>
    <xdr:sp macro="" textlink="">
      <xdr:nvSpPr>
        <xdr:cNvPr id="327" name="テキスト ボックス 326"/>
        <xdr:cNvSpPr txBox="1"/>
      </xdr:nvSpPr>
      <xdr:spPr>
        <a:xfrm>
          <a:off x="14909800" y="1031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170321</xdr:rowOff>
    </xdr:from>
    <xdr:to>
      <xdr:col>21</xdr:col>
      <xdr:colOff>0</xdr:colOff>
      <xdr:row>62</xdr:row>
      <xdr:rowOff>53834</xdr:rowOff>
    </xdr:to>
    <xdr:cxnSp macro="">
      <xdr:nvCxnSpPr>
        <xdr:cNvPr id="328" name="直線コネクタ 327"/>
        <xdr:cNvCxnSpPr/>
      </xdr:nvCxnSpPr>
      <xdr:spPr>
        <a:xfrm flipV="1">
          <a:off x="13512800" y="10628771"/>
          <a:ext cx="889000" cy="5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102094</xdr:rowOff>
    </xdr:from>
    <xdr:to>
      <xdr:col>21</xdr:col>
      <xdr:colOff>50800</xdr:colOff>
      <xdr:row>62</xdr:row>
      <xdr:rowOff>32244</xdr:rowOff>
    </xdr:to>
    <xdr:sp macro="" textlink="">
      <xdr:nvSpPr>
        <xdr:cNvPr id="329" name="フローチャート : 判断 328"/>
        <xdr:cNvSpPr/>
      </xdr:nvSpPr>
      <xdr:spPr>
        <a:xfrm>
          <a:off x="14351000" y="1056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42421</xdr:rowOff>
    </xdr:from>
    <xdr:ext cx="762000" cy="259045"/>
    <xdr:sp macro="" textlink="">
      <xdr:nvSpPr>
        <xdr:cNvPr id="330" name="テキスト ボックス 329"/>
        <xdr:cNvSpPr txBox="1"/>
      </xdr:nvSpPr>
      <xdr:spPr>
        <a:xfrm>
          <a:off x="14020800" y="1032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126224</xdr:rowOff>
    </xdr:from>
    <xdr:to>
      <xdr:col>19</xdr:col>
      <xdr:colOff>533400</xdr:colOff>
      <xdr:row>62</xdr:row>
      <xdr:rowOff>56374</xdr:rowOff>
    </xdr:to>
    <xdr:sp macro="" textlink="">
      <xdr:nvSpPr>
        <xdr:cNvPr id="331" name="フローチャート : 判断 330"/>
        <xdr:cNvSpPr/>
      </xdr:nvSpPr>
      <xdr:spPr>
        <a:xfrm>
          <a:off x="13462000" y="1058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66551</xdr:rowOff>
    </xdr:from>
    <xdr:ext cx="762000" cy="259045"/>
    <xdr:sp macro="" textlink="">
      <xdr:nvSpPr>
        <xdr:cNvPr id="332" name="テキスト ボックス 331"/>
        <xdr:cNvSpPr txBox="1"/>
      </xdr:nvSpPr>
      <xdr:spPr>
        <a:xfrm>
          <a:off x="13131800" y="1035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143651</xdr:rowOff>
    </xdr:from>
    <xdr:to>
      <xdr:col>24</xdr:col>
      <xdr:colOff>609600</xdr:colOff>
      <xdr:row>62</xdr:row>
      <xdr:rowOff>73801</xdr:rowOff>
    </xdr:to>
    <xdr:sp macro="" textlink="">
      <xdr:nvSpPr>
        <xdr:cNvPr id="338" name="円/楕円 337"/>
        <xdr:cNvSpPr/>
      </xdr:nvSpPr>
      <xdr:spPr>
        <a:xfrm>
          <a:off x="16967200" y="1060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115728</xdr:rowOff>
    </xdr:from>
    <xdr:ext cx="762000" cy="259045"/>
    <xdr:sp macro="" textlink="">
      <xdr:nvSpPr>
        <xdr:cNvPr id="339" name="定員管理の状況該当値テキスト"/>
        <xdr:cNvSpPr txBox="1"/>
      </xdr:nvSpPr>
      <xdr:spPr>
        <a:xfrm>
          <a:off x="17106900" y="1057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151695</xdr:rowOff>
    </xdr:from>
    <xdr:to>
      <xdr:col>23</xdr:col>
      <xdr:colOff>457200</xdr:colOff>
      <xdr:row>62</xdr:row>
      <xdr:rowOff>81845</xdr:rowOff>
    </xdr:to>
    <xdr:sp macro="" textlink="">
      <xdr:nvSpPr>
        <xdr:cNvPr id="340" name="円/楕円 339"/>
        <xdr:cNvSpPr/>
      </xdr:nvSpPr>
      <xdr:spPr>
        <a:xfrm>
          <a:off x="16129000" y="1061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66622</xdr:rowOff>
    </xdr:from>
    <xdr:ext cx="736600" cy="259045"/>
    <xdr:sp macro="" textlink="">
      <xdr:nvSpPr>
        <xdr:cNvPr id="341" name="テキスト ボックス 340"/>
        <xdr:cNvSpPr txBox="1"/>
      </xdr:nvSpPr>
      <xdr:spPr>
        <a:xfrm>
          <a:off x="15798800" y="1069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132927</xdr:rowOff>
    </xdr:from>
    <xdr:to>
      <xdr:col>22</xdr:col>
      <xdr:colOff>254000</xdr:colOff>
      <xdr:row>62</xdr:row>
      <xdr:rowOff>63077</xdr:rowOff>
    </xdr:to>
    <xdr:sp macro="" textlink="">
      <xdr:nvSpPr>
        <xdr:cNvPr id="342" name="円/楕円 341"/>
        <xdr:cNvSpPr/>
      </xdr:nvSpPr>
      <xdr:spPr>
        <a:xfrm>
          <a:off x="15240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47854</xdr:rowOff>
    </xdr:from>
    <xdr:ext cx="762000" cy="259045"/>
    <xdr:sp macro="" textlink="">
      <xdr:nvSpPr>
        <xdr:cNvPr id="343" name="テキスト ボックス 342"/>
        <xdr:cNvSpPr txBox="1"/>
      </xdr:nvSpPr>
      <xdr:spPr>
        <a:xfrm>
          <a:off x="14909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119521</xdr:rowOff>
    </xdr:from>
    <xdr:to>
      <xdr:col>21</xdr:col>
      <xdr:colOff>50800</xdr:colOff>
      <xdr:row>62</xdr:row>
      <xdr:rowOff>49671</xdr:rowOff>
    </xdr:to>
    <xdr:sp macro="" textlink="">
      <xdr:nvSpPr>
        <xdr:cNvPr id="344" name="円/楕円 343"/>
        <xdr:cNvSpPr/>
      </xdr:nvSpPr>
      <xdr:spPr>
        <a:xfrm>
          <a:off x="14351000" y="1057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34448</xdr:rowOff>
    </xdr:from>
    <xdr:ext cx="762000" cy="259045"/>
    <xdr:sp macro="" textlink="">
      <xdr:nvSpPr>
        <xdr:cNvPr id="345" name="テキスト ボックス 344"/>
        <xdr:cNvSpPr txBox="1"/>
      </xdr:nvSpPr>
      <xdr:spPr>
        <a:xfrm>
          <a:off x="14020800" y="1066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3034</xdr:rowOff>
    </xdr:from>
    <xdr:to>
      <xdr:col>19</xdr:col>
      <xdr:colOff>533400</xdr:colOff>
      <xdr:row>62</xdr:row>
      <xdr:rowOff>104634</xdr:rowOff>
    </xdr:to>
    <xdr:sp macro="" textlink="">
      <xdr:nvSpPr>
        <xdr:cNvPr id="346" name="円/楕円 345"/>
        <xdr:cNvSpPr/>
      </xdr:nvSpPr>
      <xdr:spPr>
        <a:xfrm>
          <a:off x="13462000" y="106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89411</xdr:rowOff>
    </xdr:from>
    <xdr:ext cx="762000" cy="259045"/>
    <xdr:sp macro="" textlink="">
      <xdr:nvSpPr>
        <xdr:cNvPr id="347" name="テキスト ボックス 346"/>
        <xdr:cNvSpPr txBox="1"/>
      </xdr:nvSpPr>
      <xdr:spPr>
        <a:xfrm>
          <a:off x="13131800" y="1071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前年度と比べ１．８％減、類似団体内平均と比べ１．１％低くなっている。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交付税措置の低い起債償還が完了してきていること、平成２２年度の過疎地域指定後交付税措置の高い起債借入を行っており、公債費算入部分が上昇していることが比率減少の要因となっている。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合併算定替の逓減措置による普通交付税の減などから標準財政規模が今後下がっていくことが予想されるため、新規地方債借入の抑制を図り、さらに数値を下げるように努める。</a:t>
          </a:r>
          <a:endParaRPr kumimoji="1" lang="en-US" altLang="ja-JP" sz="1300">
            <a:solidFill>
              <a:srgbClr val="FF0000"/>
            </a:solidFill>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156936</xdr:rowOff>
    </xdr:from>
    <xdr:to>
      <xdr:col>24</xdr:col>
      <xdr:colOff>558800</xdr:colOff>
      <xdr:row>44</xdr:row>
      <xdr:rowOff>153609</xdr:rowOff>
    </xdr:to>
    <xdr:cxnSp macro="">
      <xdr:nvCxnSpPr>
        <xdr:cNvPr id="379" name="直線コネクタ 378"/>
        <xdr:cNvCxnSpPr/>
      </xdr:nvCxnSpPr>
      <xdr:spPr>
        <a:xfrm flipV="1">
          <a:off x="17018000" y="6157686"/>
          <a:ext cx="0" cy="1539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125686</xdr:rowOff>
    </xdr:from>
    <xdr:ext cx="762000" cy="259045"/>
    <xdr:sp macro="" textlink="">
      <xdr:nvSpPr>
        <xdr:cNvPr id="380" name="公債費負担の状況最小値テキスト"/>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153609</xdr:rowOff>
    </xdr:from>
    <xdr:to>
      <xdr:col>24</xdr:col>
      <xdr:colOff>647700</xdr:colOff>
      <xdr:row>44</xdr:row>
      <xdr:rowOff>153609</xdr:rowOff>
    </xdr:to>
    <xdr:cxnSp macro="">
      <xdr:nvCxnSpPr>
        <xdr:cNvPr id="381" name="直線コネクタ 380"/>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71863</xdr:rowOff>
    </xdr:from>
    <xdr:ext cx="762000" cy="259045"/>
    <xdr:sp macro="" textlink="">
      <xdr:nvSpPr>
        <xdr:cNvPr id="382"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35</xdr:row>
      <xdr:rowOff>156936</xdr:rowOff>
    </xdr:from>
    <xdr:to>
      <xdr:col>24</xdr:col>
      <xdr:colOff>647700</xdr:colOff>
      <xdr:row>35</xdr:row>
      <xdr:rowOff>156936</xdr:rowOff>
    </xdr:to>
    <xdr:cxnSp macro="">
      <xdr:nvCxnSpPr>
        <xdr:cNvPr id="383" name="直線コネクタ 382"/>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126093</xdr:rowOff>
    </xdr:from>
    <xdr:to>
      <xdr:col>24</xdr:col>
      <xdr:colOff>558800</xdr:colOff>
      <xdr:row>40</xdr:row>
      <xdr:rowOff>161472</xdr:rowOff>
    </xdr:to>
    <xdr:cxnSp macro="">
      <xdr:nvCxnSpPr>
        <xdr:cNvPr id="384" name="直線コネクタ 383"/>
        <xdr:cNvCxnSpPr/>
      </xdr:nvCxnSpPr>
      <xdr:spPr>
        <a:xfrm flipV="1">
          <a:off x="16179800" y="6812643"/>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2315</xdr:rowOff>
    </xdr:from>
    <xdr:ext cx="762000" cy="259045"/>
    <xdr:sp macro="" textlink="">
      <xdr:nvSpPr>
        <xdr:cNvPr id="385" name="公債費負担の状況平均値テキスト"/>
        <xdr:cNvSpPr txBox="1"/>
      </xdr:nvSpPr>
      <xdr:spPr>
        <a:xfrm>
          <a:off x="17106900" y="686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30238</xdr:rowOff>
    </xdr:from>
    <xdr:to>
      <xdr:col>24</xdr:col>
      <xdr:colOff>609600</xdr:colOff>
      <xdr:row>40</xdr:row>
      <xdr:rowOff>131838</xdr:rowOff>
    </xdr:to>
    <xdr:sp macro="" textlink="">
      <xdr:nvSpPr>
        <xdr:cNvPr id="386" name="フローチャート : 判断 385"/>
        <xdr:cNvSpPr/>
      </xdr:nvSpPr>
      <xdr:spPr>
        <a:xfrm>
          <a:off x="169672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161472</xdr:rowOff>
    </xdr:from>
    <xdr:to>
      <xdr:col>23</xdr:col>
      <xdr:colOff>406400</xdr:colOff>
      <xdr:row>43</xdr:row>
      <xdr:rowOff>3326</xdr:rowOff>
    </xdr:to>
    <xdr:cxnSp macro="">
      <xdr:nvCxnSpPr>
        <xdr:cNvPr id="387" name="直線コネクタ 386"/>
        <xdr:cNvCxnSpPr/>
      </xdr:nvCxnSpPr>
      <xdr:spPr>
        <a:xfrm flipV="1">
          <a:off x="15290800" y="7019472"/>
          <a:ext cx="889000" cy="35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8" name="フローチャート : 判断 387"/>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71560</xdr:rowOff>
    </xdr:from>
    <xdr:ext cx="736600" cy="259045"/>
    <xdr:sp macro="" textlink="">
      <xdr:nvSpPr>
        <xdr:cNvPr id="389" name="テキスト ボックス 388"/>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3326</xdr:rowOff>
    </xdr:from>
    <xdr:to>
      <xdr:col>22</xdr:col>
      <xdr:colOff>203200</xdr:colOff>
      <xdr:row>44</xdr:row>
      <xdr:rowOff>107648</xdr:rowOff>
    </xdr:to>
    <xdr:cxnSp macro="">
      <xdr:nvCxnSpPr>
        <xdr:cNvPr id="390" name="直線コネクタ 389"/>
        <xdr:cNvCxnSpPr/>
      </xdr:nvCxnSpPr>
      <xdr:spPr>
        <a:xfrm flipV="1">
          <a:off x="14401800" y="7375676"/>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123069</xdr:rowOff>
    </xdr:from>
    <xdr:to>
      <xdr:col>22</xdr:col>
      <xdr:colOff>254000</xdr:colOff>
      <xdr:row>42</xdr:row>
      <xdr:rowOff>53219</xdr:rowOff>
    </xdr:to>
    <xdr:sp macro="" textlink="">
      <xdr:nvSpPr>
        <xdr:cNvPr id="391" name="フローチャート : 判断 390"/>
        <xdr:cNvSpPr/>
      </xdr:nvSpPr>
      <xdr:spPr>
        <a:xfrm>
          <a:off x="15240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63396</xdr:rowOff>
    </xdr:from>
    <xdr:ext cx="762000" cy="259045"/>
    <xdr:sp macro="" textlink="">
      <xdr:nvSpPr>
        <xdr:cNvPr id="392" name="テキスト ボックス 391"/>
        <xdr:cNvSpPr txBox="1"/>
      </xdr:nvSpPr>
      <xdr:spPr>
        <a:xfrm>
          <a:off x="14909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107648</xdr:rowOff>
    </xdr:from>
    <xdr:to>
      <xdr:col>21</xdr:col>
      <xdr:colOff>0</xdr:colOff>
      <xdr:row>45</xdr:row>
      <xdr:rowOff>28122</xdr:rowOff>
    </xdr:to>
    <xdr:cxnSp macro="">
      <xdr:nvCxnSpPr>
        <xdr:cNvPr id="393" name="直線コネクタ 392"/>
        <xdr:cNvCxnSpPr/>
      </xdr:nvCxnSpPr>
      <xdr:spPr>
        <a:xfrm flipV="1">
          <a:off x="13512800" y="765144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4" name="フローチャート : 判断 393"/>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166810</xdr:rowOff>
    </xdr:from>
    <xdr:ext cx="762000" cy="259045"/>
    <xdr:sp macro="" textlink="">
      <xdr:nvSpPr>
        <xdr:cNvPr id="395" name="テキスト ボックス 394"/>
        <xdr:cNvSpPr txBox="1"/>
      </xdr:nvSpPr>
      <xdr:spPr>
        <a:xfrm>
          <a:off x="14020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6" name="フローチャート : 判断 395"/>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133246</xdr:rowOff>
    </xdr:from>
    <xdr:ext cx="762000" cy="259045"/>
    <xdr:sp macro="" textlink="">
      <xdr:nvSpPr>
        <xdr:cNvPr id="397" name="テキスト ボックス 396"/>
        <xdr:cNvSpPr txBox="1"/>
      </xdr:nvSpPr>
      <xdr:spPr>
        <a:xfrm>
          <a:off x="13131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75293</xdr:rowOff>
    </xdr:from>
    <xdr:to>
      <xdr:col>24</xdr:col>
      <xdr:colOff>609600</xdr:colOff>
      <xdr:row>40</xdr:row>
      <xdr:rowOff>5443</xdr:rowOff>
    </xdr:to>
    <xdr:sp macro="" textlink="">
      <xdr:nvSpPr>
        <xdr:cNvPr id="403" name="円/楕円 402"/>
        <xdr:cNvSpPr/>
      </xdr:nvSpPr>
      <xdr:spPr>
        <a:xfrm>
          <a:off x="16967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91820</xdr:rowOff>
    </xdr:from>
    <xdr:ext cx="762000" cy="259045"/>
    <xdr:sp macro="" textlink="">
      <xdr:nvSpPr>
        <xdr:cNvPr id="404" name="公債費負担の状況該当値テキスト"/>
        <xdr:cNvSpPr txBox="1"/>
      </xdr:nvSpPr>
      <xdr:spPr>
        <a:xfrm>
          <a:off x="17106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110672</xdr:rowOff>
    </xdr:from>
    <xdr:to>
      <xdr:col>23</xdr:col>
      <xdr:colOff>457200</xdr:colOff>
      <xdr:row>41</xdr:row>
      <xdr:rowOff>40822</xdr:rowOff>
    </xdr:to>
    <xdr:sp macro="" textlink="">
      <xdr:nvSpPr>
        <xdr:cNvPr id="405" name="円/楕円 404"/>
        <xdr:cNvSpPr/>
      </xdr:nvSpPr>
      <xdr:spPr>
        <a:xfrm>
          <a:off x="16129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50999</xdr:rowOff>
    </xdr:from>
    <xdr:ext cx="736600" cy="259045"/>
    <xdr:sp macro="" textlink="">
      <xdr:nvSpPr>
        <xdr:cNvPr id="406" name="テキスト ボックス 405"/>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123976</xdr:rowOff>
    </xdr:from>
    <xdr:to>
      <xdr:col>22</xdr:col>
      <xdr:colOff>254000</xdr:colOff>
      <xdr:row>43</xdr:row>
      <xdr:rowOff>54126</xdr:rowOff>
    </xdr:to>
    <xdr:sp macro="" textlink="">
      <xdr:nvSpPr>
        <xdr:cNvPr id="407" name="円/楕円 406"/>
        <xdr:cNvSpPr/>
      </xdr:nvSpPr>
      <xdr:spPr>
        <a:xfrm>
          <a:off x="15240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38903</xdr:rowOff>
    </xdr:from>
    <xdr:ext cx="762000" cy="259045"/>
    <xdr:sp macro="" textlink="">
      <xdr:nvSpPr>
        <xdr:cNvPr id="408" name="テキスト ボックス 407"/>
        <xdr:cNvSpPr txBox="1"/>
      </xdr:nvSpPr>
      <xdr:spPr>
        <a:xfrm>
          <a:off x="14909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56848</xdr:rowOff>
    </xdr:from>
    <xdr:to>
      <xdr:col>21</xdr:col>
      <xdr:colOff>50800</xdr:colOff>
      <xdr:row>44</xdr:row>
      <xdr:rowOff>158448</xdr:rowOff>
    </xdr:to>
    <xdr:sp macro="" textlink="">
      <xdr:nvSpPr>
        <xdr:cNvPr id="409" name="円/楕円 408"/>
        <xdr:cNvSpPr/>
      </xdr:nvSpPr>
      <xdr:spPr>
        <a:xfrm>
          <a:off x="14351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143225</xdr:rowOff>
    </xdr:from>
    <xdr:ext cx="762000" cy="259045"/>
    <xdr:sp macro="" textlink="">
      <xdr:nvSpPr>
        <xdr:cNvPr id="410" name="テキスト ボックス 409"/>
        <xdr:cNvSpPr txBox="1"/>
      </xdr:nvSpPr>
      <xdr:spPr>
        <a:xfrm>
          <a:off x="14020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148772</xdr:rowOff>
    </xdr:from>
    <xdr:to>
      <xdr:col>19</xdr:col>
      <xdr:colOff>533400</xdr:colOff>
      <xdr:row>45</xdr:row>
      <xdr:rowOff>78922</xdr:rowOff>
    </xdr:to>
    <xdr:sp macro="" textlink="">
      <xdr:nvSpPr>
        <xdr:cNvPr id="411" name="円/楕円 410"/>
        <xdr:cNvSpPr/>
      </xdr:nvSpPr>
      <xdr:spPr>
        <a:xfrm>
          <a:off x="13462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63699</xdr:rowOff>
    </xdr:from>
    <xdr:ext cx="762000" cy="259045"/>
    <xdr:sp macro="" textlink="">
      <xdr:nvSpPr>
        <xdr:cNvPr id="412" name="テキスト ボックス 411"/>
        <xdr:cNvSpPr txBox="1"/>
      </xdr:nvSpPr>
      <xdr:spPr>
        <a:xfrm>
          <a:off x="13131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en-US" sz="1300" b="0" i="0" u="none" strike="noStrike" baseline="0" smtClean="0">
              <a:solidFill>
                <a:schemeClr val="dk1"/>
              </a:solidFill>
              <a:latin typeface="+mn-lt"/>
              <a:ea typeface="+mn-ea"/>
              <a:cs typeface="+mn-cs"/>
            </a:rPr>
            <a:t>普通会計の地方債残高の減、公営企業債に対する繰入見込額の減、充当可能基金の増などが主な要因となり、前年度と比べ１０．９％の減となり、合併後初めて比率が０％を下回った。</a:t>
          </a:r>
          <a:endParaRPr lang="en-US" altLang="ja-JP" sz="1300" b="0" i="0" u="none" strike="noStrike" baseline="0" smtClean="0">
            <a:solidFill>
              <a:schemeClr val="dk1"/>
            </a:solidFill>
            <a:latin typeface="+mn-lt"/>
            <a:ea typeface="+mn-ea"/>
            <a:cs typeface="+mn-cs"/>
          </a:endParaRPr>
        </a:p>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今後普通交付税合併算定替の逓減により、分母となる標準財政規模が下がっていくことが予想されるので、新規地方債の発行を抑制し、将来にわたって健全で安定的な財政運営に努める。</a:t>
          </a:r>
          <a:endParaRPr kumimoji="1" lang="en-US" altLang="ja-JP" sz="1300">
            <a:solidFill>
              <a:sysClr val="windowText" lastClr="000000"/>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66816</xdr:rowOff>
    </xdr:to>
    <xdr:cxnSp macro="">
      <xdr:nvCxnSpPr>
        <xdr:cNvPr id="441" name="直線コネクタ 440"/>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38893</xdr:rowOff>
    </xdr:from>
    <xdr:ext cx="762000" cy="259045"/>
    <xdr:sp macro="" textlink="">
      <xdr:nvSpPr>
        <xdr:cNvPr id="442"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122.3</a:t>
          </a:r>
          <a:endParaRPr kumimoji="1" lang="ja-JP" altLang="en-US" sz="1000" b="1">
            <a:latin typeface="ＭＳ Ｐゴシック"/>
          </a:endParaRPr>
        </a:p>
      </xdr:txBody>
    </xdr:sp>
    <xdr:clientData/>
  </xdr:oneCellAnchor>
  <xdr:twoCellAnchor>
    <xdr:from>
      <xdr:col>24</xdr:col>
      <xdr:colOff>469900</xdr:colOff>
      <xdr:row>23</xdr:row>
      <xdr:rowOff>66816</xdr:rowOff>
    </xdr:from>
    <xdr:to>
      <xdr:col>24</xdr:col>
      <xdr:colOff>647700</xdr:colOff>
      <xdr:row>23</xdr:row>
      <xdr:rowOff>66816</xdr:rowOff>
    </xdr:to>
    <xdr:cxnSp macro="">
      <xdr:nvCxnSpPr>
        <xdr:cNvPr id="443" name="直線コネクタ 442"/>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108444</xdr:rowOff>
    </xdr:from>
    <xdr:to>
      <xdr:col>23</xdr:col>
      <xdr:colOff>406400</xdr:colOff>
      <xdr:row>15</xdr:row>
      <xdr:rowOff>139418</xdr:rowOff>
    </xdr:to>
    <xdr:cxnSp macro="">
      <xdr:nvCxnSpPr>
        <xdr:cNvPr id="446" name="直線コネクタ 445"/>
        <xdr:cNvCxnSpPr/>
      </xdr:nvCxnSpPr>
      <xdr:spPr>
        <a:xfrm flipV="1">
          <a:off x="15290800" y="2508744"/>
          <a:ext cx="889000" cy="20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47430</xdr:rowOff>
    </xdr:from>
    <xdr:ext cx="762000" cy="259045"/>
    <xdr:sp macro="" textlink="">
      <xdr:nvSpPr>
        <xdr:cNvPr id="447" name="将来負担の状況平均値テキスト"/>
        <xdr:cNvSpPr txBox="1"/>
      </xdr:nvSpPr>
      <xdr:spPr>
        <a:xfrm>
          <a:off x="17106900" y="2790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75353</xdr:rowOff>
    </xdr:from>
    <xdr:to>
      <xdr:col>24</xdr:col>
      <xdr:colOff>609600</xdr:colOff>
      <xdr:row>17</xdr:row>
      <xdr:rowOff>5503</xdr:rowOff>
    </xdr:to>
    <xdr:sp macro="" textlink="">
      <xdr:nvSpPr>
        <xdr:cNvPr id="448" name="フローチャート : 判断 447"/>
        <xdr:cNvSpPr/>
      </xdr:nvSpPr>
      <xdr:spPr>
        <a:xfrm>
          <a:off x="169672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139418</xdr:rowOff>
    </xdr:from>
    <xdr:to>
      <xdr:col>22</xdr:col>
      <xdr:colOff>203200</xdr:colOff>
      <xdr:row>16</xdr:row>
      <xdr:rowOff>156986</xdr:rowOff>
    </xdr:to>
    <xdr:cxnSp macro="">
      <xdr:nvCxnSpPr>
        <xdr:cNvPr id="449" name="直線コネクタ 448"/>
        <xdr:cNvCxnSpPr/>
      </xdr:nvCxnSpPr>
      <xdr:spPr>
        <a:xfrm flipV="1">
          <a:off x="14401800" y="2711168"/>
          <a:ext cx="8890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71473</xdr:rowOff>
    </xdr:from>
    <xdr:to>
      <xdr:col>23</xdr:col>
      <xdr:colOff>457200</xdr:colOff>
      <xdr:row>18</xdr:row>
      <xdr:rowOff>1623</xdr:rowOff>
    </xdr:to>
    <xdr:sp macro="" textlink="">
      <xdr:nvSpPr>
        <xdr:cNvPr id="450" name="フローチャート : 判断 449"/>
        <xdr:cNvSpPr/>
      </xdr:nvSpPr>
      <xdr:spPr>
        <a:xfrm>
          <a:off x="16129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157850</xdr:rowOff>
    </xdr:from>
    <xdr:ext cx="736600" cy="259045"/>
    <xdr:sp macro="" textlink="">
      <xdr:nvSpPr>
        <xdr:cNvPr id="451" name="テキスト ボックス 450"/>
        <xdr:cNvSpPr txBox="1"/>
      </xdr:nvSpPr>
      <xdr:spPr>
        <a:xfrm>
          <a:off x="15798800" y="30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156986</xdr:rowOff>
    </xdr:from>
    <xdr:to>
      <xdr:col>21</xdr:col>
      <xdr:colOff>0</xdr:colOff>
      <xdr:row>17</xdr:row>
      <xdr:rowOff>124954</xdr:rowOff>
    </xdr:to>
    <xdr:cxnSp macro="">
      <xdr:nvCxnSpPr>
        <xdr:cNvPr id="452" name="直線コネクタ 451"/>
        <xdr:cNvCxnSpPr/>
      </xdr:nvCxnSpPr>
      <xdr:spPr>
        <a:xfrm flipV="1">
          <a:off x="13512800" y="2900186"/>
          <a:ext cx="889000" cy="13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22013</xdr:rowOff>
    </xdr:from>
    <xdr:to>
      <xdr:col>22</xdr:col>
      <xdr:colOff>254000</xdr:colOff>
      <xdr:row>18</xdr:row>
      <xdr:rowOff>123613</xdr:rowOff>
    </xdr:to>
    <xdr:sp macro="" textlink="">
      <xdr:nvSpPr>
        <xdr:cNvPr id="453" name="フローチャート : 判断 452"/>
        <xdr:cNvSpPr/>
      </xdr:nvSpPr>
      <xdr:spPr>
        <a:xfrm>
          <a:off x="15240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108390</xdr:rowOff>
    </xdr:from>
    <xdr:ext cx="762000" cy="259045"/>
    <xdr:sp macro="" textlink="">
      <xdr:nvSpPr>
        <xdr:cNvPr id="454" name="テキスト ボックス 453"/>
        <xdr:cNvSpPr txBox="1"/>
      </xdr:nvSpPr>
      <xdr:spPr>
        <a:xfrm>
          <a:off x="14909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20</xdr:col>
      <xdr:colOff>635000</xdr:colOff>
      <xdr:row>19</xdr:row>
      <xdr:rowOff>27517</xdr:rowOff>
    </xdr:from>
    <xdr:to>
      <xdr:col>21</xdr:col>
      <xdr:colOff>50800</xdr:colOff>
      <xdr:row>19</xdr:row>
      <xdr:rowOff>129117</xdr:rowOff>
    </xdr:to>
    <xdr:sp macro="" textlink="">
      <xdr:nvSpPr>
        <xdr:cNvPr id="455" name="フローチャート : 判断 454"/>
        <xdr:cNvSpPr/>
      </xdr:nvSpPr>
      <xdr:spPr>
        <a:xfrm>
          <a:off x="14351000" y="328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113894</xdr:rowOff>
    </xdr:from>
    <xdr:ext cx="762000" cy="259045"/>
    <xdr:sp macro="" textlink="">
      <xdr:nvSpPr>
        <xdr:cNvPr id="456" name="テキスト ボックス 455"/>
        <xdr:cNvSpPr txBox="1"/>
      </xdr:nvSpPr>
      <xdr:spPr>
        <a:xfrm>
          <a:off x="14020800" y="337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43745</xdr:rowOff>
    </xdr:from>
    <xdr:to>
      <xdr:col>19</xdr:col>
      <xdr:colOff>533400</xdr:colOff>
      <xdr:row>20</xdr:row>
      <xdr:rowOff>145345</xdr:rowOff>
    </xdr:to>
    <xdr:sp macro="" textlink="">
      <xdr:nvSpPr>
        <xdr:cNvPr id="457" name="フローチャート : 判断 456"/>
        <xdr:cNvSpPr/>
      </xdr:nvSpPr>
      <xdr:spPr>
        <a:xfrm>
          <a:off x="13462000" y="34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130122</xdr:rowOff>
    </xdr:from>
    <xdr:ext cx="762000" cy="259045"/>
    <xdr:sp macro="" textlink="">
      <xdr:nvSpPr>
        <xdr:cNvPr id="458" name="テキスト ボックス 457"/>
        <xdr:cNvSpPr txBox="1"/>
      </xdr:nvSpPr>
      <xdr:spPr>
        <a:xfrm>
          <a:off x="13131800" y="355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355600</xdr:colOff>
      <xdr:row>14</xdr:row>
      <xdr:rowOff>57644</xdr:rowOff>
    </xdr:from>
    <xdr:to>
      <xdr:col>23</xdr:col>
      <xdr:colOff>457200</xdr:colOff>
      <xdr:row>14</xdr:row>
      <xdr:rowOff>159244</xdr:rowOff>
    </xdr:to>
    <xdr:sp macro="" textlink="">
      <xdr:nvSpPr>
        <xdr:cNvPr id="464" name="円/楕円 463"/>
        <xdr:cNvSpPr/>
      </xdr:nvSpPr>
      <xdr:spPr>
        <a:xfrm>
          <a:off x="16129000" y="2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169421</xdr:rowOff>
    </xdr:from>
    <xdr:ext cx="736600" cy="259045"/>
    <xdr:sp macro="" textlink="">
      <xdr:nvSpPr>
        <xdr:cNvPr id="465" name="テキスト ボックス 464"/>
        <xdr:cNvSpPr txBox="1"/>
      </xdr:nvSpPr>
      <xdr:spPr>
        <a:xfrm>
          <a:off x="15798800" y="222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88618</xdr:rowOff>
    </xdr:from>
    <xdr:to>
      <xdr:col>22</xdr:col>
      <xdr:colOff>254000</xdr:colOff>
      <xdr:row>16</xdr:row>
      <xdr:rowOff>18768</xdr:rowOff>
    </xdr:to>
    <xdr:sp macro="" textlink="">
      <xdr:nvSpPr>
        <xdr:cNvPr id="466" name="円/楕円 465"/>
        <xdr:cNvSpPr/>
      </xdr:nvSpPr>
      <xdr:spPr>
        <a:xfrm>
          <a:off x="15240000" y="26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28945</xdr:rowOff>
    </xdr:from>
    <xdr:ext cx="762000" cy="259045"/>
    <xdr:sp macro="" textlink="">
      <xdr:nvSpPr>
        <xdr:cNvPr id="467" name="テキスト ボックス 466"/>
        <xdr:cNvSpPr txBox="1"/>
      </xdr:nvSpPr>
      <xdr:spPr>
        <a:xfrm>
          <a:off x="14909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106186</xdr:rowOff>
    </xdr:from>
    <xdr:to>
      <xdr:col>21</xdr:col>
      <xdr:colOff>50800</xdr:colOff>
      <xdr:row>17</xdr:row>
      <xdr:rowOff>36336</xdr:rowOff>
    </xdr:to>
    <xdr:sp macro="" textlink="">
      <xdr:nvSpPr>
        <xdr:cNvPr id="468" name="円/楕円 467"/>
        <xdr:cNvSpPr/>
      </xdr:nvSpPr>
      <xdr:spPr>
        <a:xfrm>
          <a:off x="14351000" y="28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46513</xdr:rowOff>
    </xdr:from>
    <xdr:ext cx="762000" cy="259045"/>
    <xdr:sp macro="" textlink="">
      <xdr:nvSpPr>
        <xdr:cNvPr id="469" name="テキスト ボックス 468"/>
        <xdr:cNvSpPr txBox="1"/>
      </xdr:nvSpPr>
      <xdr:spPr>
        <a:xfrm>
          <a:off x="14020800" y="261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74154</xdr:rowOff>
    </xdr:from>
    <xdr:to>
      <xdr:col>19</xdr:col>
      <xdr:colOff>533400</xdr:colOff>
      <xdr:row>18</xdr:row>
      <xdr:rowOff>4304</xdr:rowOff>
    </xdr:to>
    <xdr:sp macro="" textlink="">
      <xdr:nvSpPr>
        <xdr:cNvPr id="470" name="円/楕円 469"/>
        <xdr:cNvSpPr/>
      </xdr:nvSpPr>
      <xdr:spPr>
        <a:xfrm>
          <a:off x="13462000" y="298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14481</xdr:rowOff>
    </xdr:from>
    <xdr:ext cx="762000" cy="259045"/>
    <xdr:sp macro="" textlink="">
      <xdr:nvSpPr>
        <xdr:cNvPr id="471" name="テキスト ボックス 470"/>
        <xdr:cNvSpPr txBox="1"/>
      </xdr:nvSpPr>
      <xdr:spPr>
        <a:xfrm>
          <a:off x="13131800" y="275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鳥取県大山町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17,003
16,942
189.83
11,432,834
10,675,517
608,169
7,360,776
10,879,128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a:rPr>
            <a:t>　</a:t>
          </a:r>
          <a:r>
            <a:rPr kumimoji="1" lang="ja-JP" altLang="en-US" sz="1200">
              <a:solidFill>
                <a:sysClr val="windowText" lastClr="000000"/>
              </a:solidFill>
              <a:latin typeface="ＭＳ Ｐゴシック"/>
            </a:rPr>
            <a:t>鳥取県平均と同水準の数値であり、類似団体平均と比べ１．３％低くなっている。</a:t>
          </a:r>
          <a:endParaRPr kumimoji="1" lang="en-US" altLang="ja-JP" sz="1200">
            <a:solidFill>
              <a:sysClr val="windowText" lastClr="000000"/>
            </a:solidFill>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rgbClr val="FF0000"/>
              </a:solidFill>
              <a:latin typeface="ＭＳ Ｐゴシック"/>
            </a:rPr>
            <a:t>　</a:t>
          </a:r>
          <a:r>
            <a:rPr kumimoji="1" lang="ja-JP" altLang="en-US" sz="1200">
              <a:solidFill>
                <a:sysClr val="windowText" lastClr="000000"/>
              </a:solidFill>
              <a:latin typeface="ＭＳ Ｐゴシック"/>
            </a:rPr>
            <a:t>委員報酬等の増により人件費は前年度と比べ増となっているが、地方消費税交付金（増収分）の増が主な要因となり分母となる経常一般財源等総額が増となったことにより前年度と比べ０．６％減少した。</a:t>
          </a:r>
          <a:endParaRPr kumimoji="1" lang="en-US" altLang="ja-JP" sz="1200">
            <a:solidFill>
              <a:srgbClr val="FF0000"/>
            </a:solidFill>
            <a:latin typeface="ＭＳ Ｐゴシック"/>
          </a:endParaRPr>
        </a:p>
        <a:p>
          <a:r>
            <a:rPr kumimoji="1" lang="ja-JP" altLang="en-US" sz="1200">
              <a:solidFill>
                <a:srgbClr val="FF0000"/>
              </a:solidFill>
              <a:latin typeface="ＭＳ Ｐゴシック"/>
            </a:rPr>
            <a:t>　</a:t>
          </a:r>
          <a:r>
            <a:rPr kumimoji="1" lang="ja-JP" altLang="en-US" sz="1200">
              <a:solidFill>
                <a:sysClr val="windowText" lastClr="000000"/>
              </a:solidFill>
              <a:latin typeface="ＭＳ Ｐゴシック"/>
            </a:rPr>
            <a:t>今後も定員適正化計画に基づく定数管理により、人件費の抑制に努める。</a:t>
          </a:r>
          <a:endParaRPr kumimoji="1" lang="en-US" altLang="ja-JP" sz="1200">
            <a:solidFill>
              <a:sysClr val="windowText" lastClr="00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40</xdr:row>
      <xdr:rowOff>154215</xdr:rowOff>
    </xdr:to>
    <xdr:cxnSp macro="">
      <xdr:nvCxnSpPr>
        <xdr:cNvPr id="63" name="直線コネクタ 62"/>
        <xdr:cNvCxnSpPr/>
      </xdr:nvCxnSpPr>
      <xdr:spPr>
        <a:xfrm flipV="1">
          <a:off x="4826000" y="5695043"/>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xdr:rowOff>
    </xdr:from>
    <xdr:to>
      <xdr:col>7</xdr:col>
      <xdr:colOff>15875</xdr:colOff>
      <xdr:row>36</xdr:row>
      <xdr:rowOff>78014</xdr:rowOff>
    </xdr:to>
    <xdr:cxnSp macro="">
      <xdr:nvCxnSpPr>
        <xdr:cNvPr id="68" name="直線コネクタ 67"/>
        <xdr:cNvCxnSpPr/>
      </xdr:nvCxnSpPr>
      <xdr:spPr>
        <a:xfrm flipV="1">
          <a:off x="3987800" y="61849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75491</xdr:rowOff>
    </xdr:from>
    <xdr:ext cx="762000" cy="259045"/>
    <xdr:sp macro="" textlink="">
      <xdr:nvSpPr>
        <xdr:cNvPr id="69"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70" name="フローチャート :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151493</xdr:rowOff>
    </xdr:from>
    <xdr:to>
      <xdr:col>5</xdr:col>
      <xdr:colOff>549275</xdr:colOff>
      <xdr:row>36</xdr:row>
      <xdr:rowOff>78014</xdr:rowOff>
    </xdr:to>
    <xdr:cxnSp macro="">
      <xdr:nvCxnSpPr>
        <xdr:cNvPr id="71" name="直線コネクタ 70"/>
        <xdr:cNvCxnSpPr/>
      </xdr:nvCxnSpPr>
      <xdr:spPr>
        <a:xfrm>
          <a:off x="3098800" y="61522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136072</xdr:rowOff>
    </xdr:from>
    <xdr:to>
      <xdr:col>5</xdr:col>
      <xdr:colOff>600075</xdr:colOff>
      <xdr:row>37</xdr:row>
      <xdr:rowOff>66222</xdr:rowOff>
    </xdr:to>
    <xdr:sp macro="" textlink="">
      <xdr:nvSpPr>
        <xdr:cNvPr id="72" name="フローチャート : 判断 71"/>
        <xdr:cNvSpPr/>
      </xdr:nvSpPr>
      <xdr:spPr>
        <a:xfrm>
          <a:off x="3937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50999</xdr:rowOff>
    </xdr:from>
    <xdr:ext cx="736600" cy="259045"/>
    <xdr:sp macro="" textlink="">
      <xdr:nvSpPr>
        <xdr:cNvPr id="73" name="テキスト ボックス 72"/>
        <xdr:cNvSpPr txBox="1"/>
      </xdr:nvSpPr>
      <xdr:spPr>
        <a:xfrm>
          <a:off x="3606800" y="639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151493</xdr:rowOff>
    </xdr:from>
    <xdr:to>
      <xdr:col>4</xdr:col>
      <xdr:colOff>346075</xdr:colOff>
      <xdr:row>36</xdr:row>
      <xdr:rowOff>88900</xdr:rowOff>
    </xdr:to>
    <xdr:cxnSp macro="">
      <xdr:nvCxnSpPr>
        <xdr:cNvPr id="74" name="直線コネクタ 73"/>
        <xdr:cNvCxnSpPr/>
      </xdr:nvCxnSpPr>
      <xdr:spPr>
        <a:xfrm flipV="1">
          <a:off x="2209800" y="61522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5" name="フローチャート : 判断 74"/>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76" name="テキスト ボックス 75"/>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140607</xdr:rowOff>
    </xdr:from>
    <xdr:to>
      <xdr:col>3</xdr:col>
      <xdr:colOff>142875</xdr:colOff>
      <xdr:row>36</xdr:row>
      <xdr:rowOff>88900</xdr:rowOff>
    </xdr:to>
    <xdr:cxnSp macro="">
      <xdr:nvCxnSpPr>
        <xdr:cNvPr id="77" name="直線コネクタ 76"/>
        <xdr:cNvCxnSpPr/>
      </xdr:nvCxnSpPr>
      <xdr:spPr>
        <a:xfrm>
          <a:off x="1320800" y="61413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40822</xdr:rowOff>
    </xdr:from>
    <xdr:to>
      <xdr:col>3</xdr:col>
      <xdr:colOff>193675</xdr:colOff>
      <xdr:row>37</xdr:row>
      <xdr:rowOff>142422</xdr:rowOff>
    </xdr:to>
    <xdr:sp macro="" textlink="">
      <xdr:nvSpPr>
        <xdr:cNvPr id="78" name="フローチャート : 判断 77"/>
        <xdr:cNvSpPr/>
      </xdr:nvSpPr>
      <xdr:spPr>
        <a:xfrm>
          <a:off x="2159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127199</xdr:rowOff>
    </xdr:from>
    <xdr:ext cx="762000" cy="259045"/>
    <xdr:sp macro="" textlink="">
      <xdr:nvSpPr>
        <xdr:cNvPr id="79" name="テキスト ボックス 78"/>
        <xdr:cNvSpPr txBox="1"/>
      </xdr:nvSpPr>
      <xdr:spPr>
        <a:xfrm>
          <a:off x="1828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80" name="フローチャート : 判断 79"/>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81" name="テキスト ボックス 80"/>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87" name="円/楕円 86"/>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149877</xdr:rowOff>
    </xdr:from>
    <xdr:ext cx="762000" cy="259045"/>
    <xdr:sp macro="" textlink="">
      <xdr:nvSpPr>
        <xdr:cNvPr id="88"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27214</xdr:rowOff>
    </xdr:from>
    <xdr:to>
      <xdr:col>5</xdr:col>
      <xdr:colOff>600075</xdr:colOff>
      <xdr:row>36</xdr:row>
      <xdr:rowOff>128814</xdr:rowOff>
    </xdr:to>
    <xdr:sp macro="" textlink="">
      <xdr:nvSpPr>
        <xdr:cNvPr id="89" name="円/楕円 88"/>
        <xdr:cNvSpPr/>
      </xdr:nvSpPr>
      <xdr:spPr>
        <a:xfrm>
          <a:off x="3937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138991</xdr:rowOff>
    </xdr:from>
    <xdr:ext cx="736600" cy="259045"/>
    <xdr:sp macro="" textlink="">
      <xdr:nvSpPr>
        <xdr:cNvPr id="90" name="テキスト ボックス 89"/>
        <xdr:cNvSpPr txBox="1"/>
      </xdr:nvSpPr>
      <xdr:spPr>
        <a:xfrm>
          <a:off x="3606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100693</xdr:rowOff>
    </xdr:from>
    <xdr:to>
      <xdr:col>4</xdr:col>
      <xdr:colOff>396875</xdr:colOff>
      <xdr:row>36</xdr:row>
      <xdr:rowOff>30843</xdr:rowOff>
    </xdr:to>
    <xdr:sp macro="" textlink="">
      <xdr:nvSpPr>
        <xdr:cNvPr id="91" name="円/楕円 90"/>
        <xdr:cNvSpPr/>
      </xdr:nvSpPr>
      <xdr:spPr>
        <a:xfrm>
          <a:off x="3048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41020</xdr:rowOff>
    </xdr:from>
    <xdr:ext cx="762000" cy="259045"/>
    <xdr:sp macro="" textlink="">
      <xdr:nvSpPr>
        <xdr:cNvPr id="92" name="テキスト ボックス 91"/>
        <xdr:cNvSpPr txBox="1"/>
      </xdr:nvSpPr>
      <xdr:spPr>
        <a:xfrm>
          <a:off x="2717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38100</xdr:rowOff>
    </xdr:from>
    <xdr:to>
      <xdr:col>3</xdr:col>
      <xdr:colOff>193675</xdr:colOff>
      <xdr:row>36</xdr:row>
      <xdr:rowOff>139700</xdr:rowOff>
    </xdr:to>
    <xdr:sp macro="" textlink="">
      <xdr:nvSpPr>
        <xdr:cNvPr id="93" name="円/楕円 92"/>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149877</xdr:rowOff>
    </xdr:from>
    <xdr:ext cx="762000" cy="259045"/>
    <xdr:sp macro="" textlink="">
      <xdr:nvSpPr>
        <xdr:cNvPr id="94" name="テキスト ボックス 93"/>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89807</xdr:rowOff>
    </xdr:from>
    <xdr:to>
      <xdr:col>1</xdr:col>
      <xdr:colOff>676275</xdr:colOff>
      <xdr:row>36</xdr:row>
      <xdr:rowOff>19957</xdr:rowOff>
    </xdr:to>
    <xdr:sp macro="" textlink="">
      <xdr:nvSpPr>
        <xdr:cNvPr id="95" name="円/楕円 94"/>
        <xdr:cNvSpPr/>
      </xdr:nvSpPr>
      <xdr:spPr>
        <a:xfrm>
          <a:off x="1270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30134</xdr:rowOff>
    </xdr:from>
    <xdr:ext cx="762000" cy="259045"/>
    <xdr:sp macro="" textlink="">
      <xdr:nvSpPr>
        <xdr:cNvPr id="96" name="テキスト ボックス 95"/>
        <xdr:cNvSpPr txBox="1"/>
      </xdr:nvSpPr>
      <xdr:spPr>
        <a:xfrm>
          <a:off x="939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200">
              <a:solidFill>
                <a:sysClr val="windowText" lastClr="000000"/>
              </a:solidFill>
              <a:latin typeface="ＭＳ Ｐゴシック"/>
            </a:rPr>
            <a:t>前年度と比べ０．１％増となった。類似団体平均と比べて４．７％、鳥取県平均と比べて５．１％高くなっており、また類似団体内順位では最下位に近い順位となっている。</a:t>
          </a:r>
          <a:endParaRPr kumimoji="1" lang="en-US" altLang="ja-JP" sz="1200">
            <a:solidFill>
              <a:srgbClr val="FF0000"/>
            </a:solidFill>
            <a:latin typeface="ＭＳ Ｐゴシック"/>
          </a:endParaRPr>
        </a:p>
        <a:p>
          <a:r>
            <a:rPr kumimoji="1" lang="ja-JP" altLang="en-US" sz="1200">
              <a:solidFill>
                <a:srgbClr val="FF0000"/>
              </a:solidFill>
              <a:latin typeface="ＭＳ Ｐゴシック"/>
            </a:rPr>
            <a:t>　</a:t>
          </a:r>
          <a:r>
            <a:rPr kumimoji="1" lang="ja-JP" altLang="en-US" sz="1200">
              <a:solidFill>
                <a:sysClr val="windowText" lastClr="000000"/>
              </a:solidFill>
              <a:latin typeface="ＭＳ Ｐゴシック"/>
            </a:rPr>
            <a:t>賃金や委託経費が年々増加していることが数値増の要因となっていることから、事務の効率化、経費削減等行財政改革に努め、数値の改善に努める。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29029</xdr:rowOff>
    </xdr:from>
    <xdr:to>
      <xdr:col>24</xdr:col>
      <xdr:colOff>31750</xdr:colOff>
      <xdr:row>21</xdr:row>
      <xdr:rowOff>53522</xdr:rowOff>
    </xdr:to>
    <xdr:cxnSp macro="">
      <xdr:nvCxnSpPr>
        <xdr:cNvPr id="126" name="直線コネクタ 125"/>
        <xdr:cNvCxnSpPr/>
      </xdr:nvCxnSpPr>
      <xdr:spPr>
        <a:xfrm flipV="1">
          <a:off x="16510000" y="20864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25599</xdr:rowOff>
    </xdr:from>
    <xdr:ext cx="762000" cy="259045"/>
    <xdr:sp macro="" textlink="">
      <xdr:nvSpPr>
        <xdr:cNvPr id="127" name="物件費最小値テキスト"/>
        <xdr:cNvSpPr txBox="1"/>
      </xdr:nvSpPr>
      <xdr:spPr>
        <a:xfrm>
          <a:off x="16598900" y="362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628650</xdr:colOff>
      <xdr:row>21</xdr:row>
      <xdr:rowOff>53522</xdr:rowOff>
    </xdr:from>
    <xdr:to>
      <xdr:col>24</xdr:col>
      <xdr:colOff>120650</xdr:colOff>
      <xdr:row>21</xdr:row>
      <xdr:rowOff>53522</xdr:rowOff>
    </xdr:to>
    <xdr:cxnSp macro="">
      <xdr:nvCxnSpPr>
        <xdr:cNvPr id="128" name="直線コネクタ 127"/>
        <xdr:cNvCxnSpPr/>
      </xdr:nvCxnSpPr>
      <xdr:spPr>
        <a:xfrm>
          <a:off x="16421100" y="365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115406</xdr:rowOff>
    </xdr:from>
    <xdr:ext cx="762000" cy="259045"/>
    <xdr:sp macro="" textlink="">
      <xdr:nvSpPr>
        <xdr:cNvPr id="129" name="物件費最大値テキスト"/>
        <xdr:cNvSpPr txBox="1"/>
      </xdr:nvSpPr>
      <xdr:spPr>
        <a:xfrm>
          <a:off x="16598900" y="18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29029</xdr:rowOff>
    </xdr:from>
    <xdr:to>
      <xdr:col>24</xdr:col>
      <xdr:colOff>120650</xdr:colOff>
      <xdr:row>12</xdr:row>
      <xdr:rowOff>29029</xdr:rowOff>
    </xdr:to>
    <xdr:cxnSp macro="">
      <xdr:nvCxnSpPr>
        <xdr:cNvPr id="130" name="直線コネクタ 129"/>
        <xdr:cNvCxnSpPr/>
      </xdr:nvCxnSpPr>
      <xdr:spPr>
        <a:xfrm>
          <a:off x="16421100" y="208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151493</xdr:rowOff>
    </xdr:from>
    <xdr:to>
      <xdr:col>24</xdr:col>
      <xdr:colOff>31750</xdr:colOff>
      <xdr:row>19</xdr:row>
      <xdr:rowOff>167822</xdr:rowOff>
    </xdr:to>
    <xdr:cxnSp macro="">
      <xdr:nvCxnSpPr>
        <xdr:cNvPr id="131" name="直線コネクタ 130"/>
        <xdr:cNvCxnSpPr/>
      </xdr:nvCxnSpPr>
      <xdr:spPr>
        <a:xfrm>
          <a:off x="15671800" y="34090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51906</xdr:rowOff>
    </xdr:from>
    <xdr:ext cx="762000" cy="259045"/>
    <xdr:sp macro="" textlink="">
      <xdr:nvSpPr>
        <xdr:cNvPr id="132" name="物件費平均値テキスト"/>
        <xdr:cNvSpPr txBox="1"/>
      </xdr:nvSpPr>
      <xdr:spPr>
        <a:xfrm>
          <a:off x="16598900" y="2452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35379</xdr:rowOff>
    </xdr:from>
    <xdr:to>
      <xdr:col>24</xdr:col>
      <xdr:colOff>82550</xdr:colOff>
      <xdr:row>15</xdr:row>
      <xdr:rowOff>136979</xdr:rowOff>
    </xdr:to>
    <xdr:sp macro="" textlink="">
      <xdr:nvSpPr>
        <xdr:cNvPr id="133" name="フローチャート : 判断 132"/>
        <xdr:cNvSpPr/>
      </xdr:nvSpPr>
      <xdr:spPr>
        <a:xfrm>
          <a:off x="164592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102507</xdr:rowOff>
    </xdr:from>
    <xdr:to>
      <xdr:col>22</xdr:col>
      <xdr:colOff>565150</xdr:colOff>
      <xdr:row>19</xdr:row>
      <xdr:rowOff>151493</xdr:rowOff>
    </xdr:to>
    <xdr:cxnSp macro="">
      <xdr:nvCxnSpPr>
        <xdr:cNvPr id="134" name="直線コネクタ 133"/>
        <xdr:cNvCxnSpPr/>
      </xdr:nvCxnSpPr>
      <xdr:spPr>
        <a:xfrm>
          <a:off x="14782800" y="33600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35379</xdr:rowOff>
    </xdr:from>
    <xdr:to>
      <xdr:col>22</xdr:col>
      <xdr:colOff>615950</xdr:colOff>
      <xdr:row>15</xdr:row>
      <xdr:rowOff>136979</xdr:rowOff>
    </xdr:to>
    <xdr:sp macro="" textlink="">
      <xdr:nvSpPr>
        <xdr:cNvPr id="135" name="フローチャート : 判断 134"/>
        <xdr:cNvSpPr/>
      </xdr:nvSpPr>
      <xdr:spPr>
        <a:xfrm>
          <a:off x="15621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147156</xdr:rowOff>
    </xdr:from>
    <xdr:ext cx="736600" cy="259045"/>
    <xdr:sp macro="" textlink="">
      <xdr:nvSpPr>
        <xdr:cNvPr id="136" name="テキスト ボックス 135"/>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45357</xdr:rowOff>
    </xdr:from>
    <xdr:to>
      <xdr:col>21</xdr:col>
      <xdr:colOff>361950</xdr:colOff>
      <xdr:row>19</xdr:row>
      <xdr:rowOff>102507</xdr:rowOff>
    </xdr:to>
    <xdr:cxnSp macro="">
      <xdr:nvCxnSpPr>
        <xdr:cNvPr id="137" name="直線コネクタ 136"/>
        <xdr:cNvCxnSpPr/>
      </xdr:nvCxnSpPr>
      <xdr:spPr>
        <a:xfrm>
          <a:off x="13893800" y="31314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92529</xdr:rowOff>
    </xdr:from>
    <xdr:to>
      <xdr:col>21</xdr:col>
      <xdr:colOff>412750</xdr:colOff>
      <xdr:row>15</xdr:row>
      <xdr:rowOff>22679</xdr:rowOff>
    </xdr:to>
    <xdr:sp macro="" textlink="">
      <xdr:nvSpPr>
        <xdr:cNvPr id="138" name="フローチャート : 判断 137"/>
        <xdr:cNvSpPr/>
      </xdr:nvSpPr>
      <xdr:spPr>
        <a:xfrm>
          <a:off x="14732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32856</xdr:rowOff>
    </xdr:from>
    <xdr:ext cx="762000" cy="259045"/>
    <xdr:sp macro="" textlink="">
      <xdr:nvSpPr>
        <xdr:cNvPr id="139" name="テキスト ボックス 138"/>
        <xdr:cNvSpPr txBox="1"/>
      </xdr:nvSpPr>
      <xdr:spPr>
        <a:xfrm>
          <a:off x="14401800" y="22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4536</xdr:rowOff>
    </xdr:from>
    <xdr:to>
      <xdr:col>20</xdr:col>
      <xdr:colOff>158750</xdr:colOff>
      <xdr:row>18</xdr:row>
      <xdr:rowOff>45357</xdr:rowOff>
    </xdr:to>
    <xdr:cxnSp macro="">
      <xdr:nvCxnSpPr>
        <xdr:cNvPr id="140" name="直線コネクタ 139"/>
        <xdr:cNvCxnSpPr/>
      </xdr:nvCxnSpPr>
      <xdr:spPr>
        <a:xfrm>
          <a:off x="13004800" y="2919186"/>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166007</xdr:rowOff>
    </xdr:from>
    <xdr:to>
      <xdr:col>20</xdr:col>
      <xdr:colOff>209550</xdr:colOff>
      <xdr:row>14</xdr:row>
      <xdr:rowOff>96157</xdr:rowOff>
    </xdr:to>
    <xdr:sp macro="" textlink="">
      <xdr:nvSpPr>
        <xdr:cNvPr id="141" name="フローチャート : 判断 140"/>
        <xdr:cNvSpPr/>
      </xdr:nvSpPr>
      <xdr:spPr>
        <a:xfrm>
          <a:off x="13843000" y="239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106334</xdr:rowOff>
    </xdr:from>
    <xdr:ext cx="762000" cy="259045"/>
    <xdr:sp macro="" textlink="">
      <xdr:nvSpPr>
        <xdr:cNvPr id="142" name="テキスト ボックス 141"/>
        <xdr:cNvSpPr txBox="1"/>
      </xdr:nvSpPr>
      <xdr:spPr>
        <a:xfrm>
          <a:off x="13512800" y="216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43" name="フローチャート : 判断 142"/>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73677</xdr:rowOff>
    </xdr:from>
    <xdr:ext cx="762000" cy="259045"/>
    <xdr:sp macro="" textlink="">
      <xdr:nvSpPr>
        <xdr:cNvPr id="144" name="テキスト ボックス 143"/>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117022</xdr:rowOff>
    </xdr:from>
    <xdr:to>
      <xdr:col>24</xdr:col>
      <xdr:colOff>82550</xdr:colOff>
      <xdr:row>20</xdr:row>
      <xdr:rowOff>47172</xdr:rowOff>
    </xdr:to>
    <xdr:sp macro="" textlink="">
      <xdr:nvSpPr>
        <xdr:cNvPr id="150" name="円/楕円 149"/>
        <xdr:cNvSpPr/>
      </xdr:nvSpPr>
      <xdr:spPr>
        <a:xfrm>
          <a:off x="16459200" y="33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89099</xdr:rowOff>
    </xdr:from>
    <xdr:ext cx="762000" cy="259045"/>
    <xdr:sp macro="" textlink="">
      <xdr:nvSpPr>
        <xdr:cNvPr id="151" name="物件費該当値テキスト"/>
        <xdr:cNvSpPr txBox="1"/>
      </xdr:nvSpPr>
      <xdr:spPr>
        <a:xfrm>
          <a:off x="165989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100693</xdr:rowOff>
    </xdr:from>
    <xdr:to>
      <xdr:col>22</xdr:col>
      <xdr:colOff>615950</xdr:colOff>
      <xdr:row>20</xdr:row>
      <xdr:rowOff>30843</xdr:rowOff>
    </xdr:to>
    <xdr:sp macro="" textlink="">
      <xdr:nvSpPr>
        <xdr:cNvPr id="152" name="円/楕円 151"/>
        <xdr:cNvSpPr/>
      </xdr:nvSpPr>
      <xdr:spPr>
        <a:xfrm>
          <a:off x="15621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15620</xdr:rowOff>
    </xdr:from>
    <xdr:ext cx="736600" cy="259045"/>
    <xdr:sp macro="" textlink="">
      <xdr:nvSpPr>
        <xdr:cNvPr id="153" name="テキスト ボックス 152"/>
        <xdr:cNvSpPr txBox="1"/>
      </xdr:nvSpPr>
      <xdr:spPr>
        <a:xfrm>
          <a:off x="15290800" y="344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51707</xdr:rowOff>
    </xdr:from>
    <xdr:to>
      <xdr:col>21</xdr:col>
      <xdr:colOff>412750</xdr:colOff>
      <xdr:row>19</xdr:row>
      <xdr:rowOff>153307</xdr:rowOff>
    </xdr:to>
    <xdr:sp macro="" textlink="">
      <xdr:nvSpPr>
        <xdr:cNvPr id="154" name="円/楕円 153"/>
        <xdr:cNvSpPr/>
      </xdr:nvSpPr>
      <xdr:spPr>
        <a:xfrm>
          <a:off x="14732000" y="33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138084</xdr:rowOff>
    </xdr:from>
    <xdr:ext cx="762000" cy="259045"/>
    <xdr:sp macro="" textlink="">
      <xdr:nvSpPr>
        <xdr:cNvPr id="155" name="テキスト ボックス 154"/>
        <xdr:cNvSpPr txBox="1"/>
      </xdr:nvSpPr>
      <xdr:spPr>
        <a:xfrm>
          <a:off x="14401800" y="339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166007</xdr:rowOff>
    </xdr:from>
    <xdr:to>
      <xdr:col>20</xdr:col>
      <xdr:colOff>209550</xdr:colOff>
      <xdr:row>18</xdr:row>
      <xdr:rowOff>96157</xdr:rowOff>
    </xdr:to>
    <xdr:sp macro="" textlink="">
      <xdr:nvSpPr>
        <xdr:cNvPr id="156" name="円/楕円 155"/>
        <xdr:cNvSpPr/>
      </xdr:nvSpPr>
      <xdr:spPr>
        <a:xfrm>
          <a:off x="13843000" y="30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80934</xdr:rowOff>
    </xdr:from>
    <xdr:ext cx="762000" cy="259045"/>
    <xdr:sp macro="" textlink="">
      <xdr:nvSpPr>
        <xdr:cNvPr id="157" name="テキスト ボックス 156"/>
        <xdr:cNvSpPr txBox="1"/>
      </xdr:nvSpPr>
      <xdr:spPr>
        <a:xfrm>
          <a:off x="13512800" y="31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125186</xdr:rowOff>
    </xdr:from>
    <xdr:to>
      <xdr:col>19</xdr:col>
      <xdr:colOff>6350</xdr:colOff>
      <xdr:row>17</xdr:row>
      <xdr:rowOff>55336</xdr:rowOff>
    </xdr:to>
    <xdr:sp macro="" textlink="">
      <xdr:nvSpPr>
        <xdr:cNvPr id="158" name="円/楕円 157"/>
        <xdr:cNvSpPr/>
      </xdr:nvSpPr>
      <xdr:spPr>
        <a:xfrm>
          <a:off x="12954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40113</xdr:rowOff>
    </xdr:from>
    <xdr:ext cx="762000" cy="259045"/>
    <xdr:sp macro="" textlink="">
      <xdr:nvSpPr>
        <xdr:cNvPr id="159" name="テキスト ボックス 158"/>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200">
              <a:solidFill>
                <a:sysClr val="windowText" lastClr="000000"/>
              </a:solidFill>
              <a:latin typeface="ＭＳ Ｐゴシック"/>
            </a:rPr>
            <a:t>前年度横ばいで推移。類似団体平均と比べると２．２％、鳥取県平均と比べると５．７％低くなっている。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a:t>
          </a:r>
          <a:r>
            <a:rPr lang="ja-JP" altLang="en-US" sz="1200" b="0" i="0" u="none" strike="noStrike" baseline="0" smtClean="0">
              <a:solidFill>
                <a:schemeClr val="dk1"/>
              </a:solidFill>
              <a:latin typeface="+mn-lt"/>
              <a:ea typeface="+mn-ea"/>
              <a:cs typeface="+mn-cs"/>
            </a:rPr>
            <a:t>障害者介護・訓練等給付費が約</a:t>
          </a:r>
          <a:r>
            <a:rPr lang="en-US" altLang="ja-JP" sz="1200" b="0" i="0" u="none" strike="noStrike" baseline="0" smtClean="0">
              <a:solidFill>
                <a:schemeClr val="dk1"/>
              </a:solidFill>
              <a:latin typeface="+mn-lt"/>
              <a:ea typeface="+mn-ea"/>
              <a:cs typeface="+mn-cs"/>
            </a:rPr>
            <a:t>3,000</a:t>
          </a:r>
          <a:r>
            <a:rPr lang="ja-JP" altLang="en-US" sz="1200" b="0" i="0" u="none" strike="noStrike" baseline="0" smtClean="0">
              <a:solidFill>
                <a:schemeClr val="dk1"/>
              </a:solidFill>
              <a:latin typeface="+mn-lt"/>
              <a:ea typeface="+mn-ea"/>
              <a:cs typeface="+mn-cs"/>
            </a:rPr>
            <a:t>万円増となったが、</a:t>
          </a:r>
          <a:r>
            <a:rPr kumimoji="1" lang="ja-JP" altLang="en-US" sz="1200" b="0" i="0" u="none" strike="noStrike" baseline="0" smtClean="0">
              <a:solidFill>
                <a:schemeClr val="dk1"/>
              </a:solidFill>
              <a:latin typeface="+mn-lt"/>
              <a:ea typeface="+mn-ea"/>
              <a:cs typeface="+mn-cs"/>
            </a:rPr>
            <a:t>臨時福祉給付金事業約</a:t>
          </a:r>
          <a:r>
            <a:rPr kumimoji="1" lang="en-US" altLang="ja-JP" sz="1200" b="0" i="0" u="none" strike="noStrike" baseline="0" smtClean="0">
              <a:solidFill>
                <a:schemeClr val="dk1"/>
              </a:solidFill>
              <a:latin typeface="+mn-lt"/>
              <a:ea typeface="+mn-ea"/>
              <a:cs typeface="+mn-cs"/>
            </a:rPr>
            <a:t>2,400</a:t>
          </a:r>
          <a:r>
            <a:rPr kumimoji="1" lang="ja-JP" altLang="en-US" sz="1200" b="0" i="0" u="none" strike="noStrike" baseline="0" smtClean="0">
              <a:solidFill>
                <a:schemeClr val="dk1"/>
              </a:solidFill>
              <a:latin typeface="+mn-lt"/>
              <a:ea typeface="+mn-ea"/>
              <a:cs typeface="+mn-cs"/>
            </a:rPr>
            <a:t>万円、子育て世帯臨時特例給付金約</a:t>
          </a:r>
          <a:r>
            <a:rPr kumimoji="1" lang="en-US" altLang="ja-JP" sz="1200" b="0" i="0" u="none" strike="noStrike" baseline="0" smtClean="0">
              <a:solidFill>
                <a:schemeClr val="dk1"/>
              </a:solidFill>
              <a:latin typeface="+mn-lt"/>
              <a:ea typeface="+mn-ea"/>
              <a:cs typeface="+mn-cs"/>
            </a:rPr>
            <a:t>1,400</a:t>
          </a:r>
          <a:r>
            <a:rPr kumimoji="1" lang="ja-JP" altLang="en-US" sz="1200" b="0" i="0" u="none" strike="noStrike" baseline="0" smtClean="0">
              <a:solidFill>
                <a:schemeClr val="dk1"/>
              </a:solidFill>
              <a:latin typeface="+mn-lt"/>
              <a:ea typeface="+mn-ea"/>
              <a:cs typeface="+mn-cs"/>
            </a:rPr>
            <a:t>万円の減など扶助費は前年度と比較して</a:t>
          </a:r>
          <a:r>
            <a:rPr kumimoji="1" lang="en-US" altLang="ja-JP" sz="1200" b="0" i="0" u="none" strike="noStrike" baseline="0" smtClean="0">
              <a:solidFill>
                <a:schemeClr val="dk1"/>
              </a:solidFill>
              <a:latin typeface="+mn-lt"/>
              <a:ea typeface="+mn-ea"/>
              <a:cs typeface="+mn-cs"/>
            </a:rPr>
            <a:t>610</a:t>
          </a:r>
          <a:r>
            <a:rPr kumimoji="1" lang="ja-JP" altLang="en-US" sz="1200" b="0" i="0" u="none" strike="noStrike" baseline="0" smtClean="0">
              <a:solidFill>
                <a:schemeClr val="dk1"/>
              </a:solidFill>
              <a:latin typeface="+mn-lt"/>
              <a:ea typeface="+mn-ea"/>
              <a:cs typeface="+mn-cs"/>
            </a:rPr>
            <a:t>万円の減となったことが数値が同水準で推移した主な要因と考えられる。</a:t>
          </a:r>
          <a:endParaRPr kumimoji="1" lang="en-US" altLang="ja-JP" sz="1200" b="0" i="0" u="none" strike="noStrike" baseline="0" smtClean="0">
            <a:solidFill>
              <a:schemeClr val="dk1"/>
            </a:solidFill>
            <a:latin typeface="+mn-lt"/>
            <a:ea typeface="+mn-ea"/>
            <a:cs typeface="+mn-cs"/>
          </a:endParaRPr>
        </a:p>
        <a:p>
          <a:r>
            <a:rPr kumimoji="1" lang="ja-JP" altLang="en-US" sz="1200" b="0" i="0" u="none" strike="noStrike" baseline="0" smtClean="0">
              <a:solidFill>
                <a:schemeClr val="dk1"/>
              </a:solidFill>
              <a:latin typeface="+mn-lt"/>
              <a:ea typeface="+mn-ea"/>
              <a:cs typeface="+mn-cs"/>
            </a:rPr>
            <a:t>　鳥取県平均を下回っている要因は他市町村にある福祉事務所が大山町にはないことが考えられる。</a:t>
          </a:r>
        </a:p>
        <a:p>
          <a:endParaRPr kumimoji="1" lang="en-US" altLang="ja-JP" sz="1300">
            <a:solidFill>
              <a:srgbClr val="FF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62</xdr:row>
      <xdr:rowOff>69850</xdr:rowOff>
    </xdr:to>
    <xdr:cxnSp macro="">
      <xdr:nvCxnSpPr>
        <xdr:cNvPr id="187" name="直線コネクタ 186"/>
        <xdr:cNvCxnSpPr/>
      </xdr:nvCxnSpPr>
      <xdr:spPr>
        <a:xfrm flipV="1">
          <a:off x="4826000" y="92329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41927</xdr:rowOff>
    </xdr:from>
    <xdr:ext cx="762000" cy="259045"/>
    <xdr:sp macro="" textlink="">
      <xdr:nvSpPr>
        <xdr:cNvPr id="188"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6</xdr:col>
      <xdr:colOff>612775</xdr:colOff>
      <xdr:row>62</xdr:row>
      <xdr:rowOff>69850</xdr:rowOff>
    </xdr:from>
    <xdr:to>
      <xdr:col>7</xdr:col>
      <xdr:colOff>104775</xdr:colOff>
      <xdr:row>62</xdr:row>
      <xdr:rowOff>69850</xdr:rowOff>
    </xdr:to>
    <xdr:cxnSp macro="">
      <xdr:nvCxnSpPr>
        <xdr:cNvPr id="189" name="直線コネクタ 188"/>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90"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1" name="直線コネクタ 190"/>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88900</xdr:rowOff>
    </xdr:to>
    <xdr:cxnSp macro="">
      <xdr:nvCxnSpPr>
        <xdr:cNvPr id="192" name="直線コネクタ 191"/>
        <xdr:cNvCxnSpPr/>
      </xdr:nvCxnSpPr>
      <xdr:spPr>
        <a:xfrm>
          <a:off x="3987800" y="934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86377</xdr:rowOff>
    </xdr:from>
    <xdr:ext cx="762000" cy="259045"/>
    <xdr:sp macro="" textlink="">
      <xdr:nvSpPr>
        <xdr:cNvPr id="193"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94" name="フローチャート :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88900</xdr:rowOff>
    </xdr:to>
    <xdr:cxnSp macro="">
      <xdr:nvCxnSpPr>
        <xdr:cNvPr id="195" name="直線コネクタ 194"/>
        <xdr:cNvCxnSpPr/>
      </xdr:nvCxnSpPr>
      <xdr:spPr>
        <a:xfrm>
          <a:off x="3098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6" name="フローチャート : 判断 195"/>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197" name="テキスト ボックス 196"/>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88900</xdr:rowOff>
    </xdr:to>
    <xdr:cxnSp macro="">
      <xdr:nvCxnSpPr>
        <xdr:cNvPr id="198" name="直線コネクタ 197"/>
        <xdr:cNvCxnSpPr/>
      </xdr:nvCxnSpPr>
      <xdr:spPr>
        <a:xfrm flipV="1">
          <a:off x="2209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9" name="フローチャート : 判断 198"/>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200" name="テキスト ボックス 199"/>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31750</xdr:rowOff>
    </xdr:from>
    <xdr:to>
      <xdr:col>3</xdr:col>
      <xdr:colOff>142875</xdr:colOff>
      <xdr:row>54</xdr:row>
      <xdr:rowOff>88900</xdr:rowOff>
    </xdr:to>
    <xdr:cxnSp macro="">
      <xdr:nvCxnSpPr>
        <xdr:cNvPr id="201" name="直線コネクタ 200"/>
        <xdr:cNvCxnSpPr/>
      </xdr:nvCxnSpPr>
      <xdr:spPr>
        <a:xfrm>
          <a:off x="1320800" y="9290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0</xdr:rowOff>
    </xdr:from>
    <xdr:to>
      <xdr:col>3</xdr:col>
      <xdr:colOff>193675</xdr:colOff>
      <xdr:row>56</xdr:row>
      <xdr:rowOff>101600</xdr:rowOff>
    </xdr:to>
    <xdr:sp macro="" textlink="">
      <xdr:nvSpPr>
        <xdr:cNvPr id="202" name="フローチャート : 判断 201"/>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03" name="テキスト ボックス 202"/>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4" name="フローチャート : 判断 20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05" name="テキスト ボックス 204"/>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11" name="円/楕円 210"/>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118127</xdr:rowOff>
    </xdr:from>
    <xdr:ext cx="762000" cy="259045"/>
    <xdr:sp macro="" textlink="">
      <xdr:nvSpPr>
        <xdr:cNvPr id="212" name="扶助費該当値テキスト"/>
        <xdr:cNvSpPr txBox="1"/>
      </xdr:nvSpPr>
      <xdr:spPr>
        <a:xfrm>
          <a:off x="4914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13" name="円/楕円 212"/>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14" name="テキスト ボックス 213"/>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15" name="円/楕円 214"/>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16" name="テキスト ボックス 215"/>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7" name="円/楕円 216"/>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18" name="テキスト ボックス 217"/>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219" name="円/楕円 218"/>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220" name="テキスト ボックス 219"/>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200">
              <a:solidFill>
                <a:sysClr val="windowText" lastClr="000000"/>
              </a:solidFill>
              <a:latin typeface="ＭＳ Ｐゴシック"/>
            </a:rPr>
            <a:t>前年度と比べると１．９％、鳥取県平均と比べると１．５％低くなっているが、類似団体内平均と比べると０．１％高くなっている。</a:t>
          </a:r>
          <a:endParaRPr kumimoji="1" lang="en-US" altLang="ja-JP" sz="1200">
            <a:solidFill>
              <a:srgbClr val="FF0000"/>
            </a:solidFill>
            <a:latin typeface="ＭＳ Ｐゴシック"/>
          </a:endParaRPr>
        </a:p>
        <a:p>
          <a:r>
            <a:rPr kumimoji="1" lang="ja-JP" altLang="en-US" sz="1200">
              <a:solidFill>
                <a:srgbClr val="FF0000"/>
              </a:solidFill>
              <a:latin typeface="ＭＳ Ｐゴシック"/>
            </a:rPr>
            <a:t>　</a:t>
          </a:r>
          <a:r>
            <a:rPr kumimoji="1" lang="ja-JP" altLang="en-US" sz="1200">
              <a:solidFill>
                <a:sysClr val="windowText" lastClr="000000"/>
              </a:solidFill>
              <a:latin typeface="ＭＳ Ｐゴシック"/>
            </a:rPr>
            <a:t>前年度と比べ繰出金の経常経費充当一般財源等が約１億</a:t>
          </a:r>
          <a:r>
            <a:rPr kumimoji="1" lang="en-US" altLang="ja-JP" sz="1200">
              <a:solidFill>
                <a:sysClr val="windowText" lastClr="000000"/>
              </a:solidFill>
              <a:latin typeface="ＭＳ Ｐゴシック"/>
            </a:rPr>
            <a:t>1,300</a:t>
          </a:r>
          <a:r>
            <a:rPr kumimoji="1" lang="ja-JP" altLang="en-US" sz="1200">
              <a:solidFill>
                <a:sysClr val="windowText" lastClr="000000"/>
              </a:solidFill>
              <a:latin typeface="ＭＳ Ｐゴシック"/>
            </a:rPr>
            <a:t>万円減となっていることが主な要因である。</a:t>
          </a:r>
          <a:endParaRPr kumimoji="1" lang="en-US" altLang="ja-JP" sz="1200">
            <a:solidFill>
              <a:sysClr val="windowText" lastClr="000000"/>
            </a:solidFill>
            <a:latin typeface="ＭＳ Ｐゴシック"/>
          </a:endParaRPr>
        </a:p>
        <a:p>
          <a:r>
            <a:rPr kumimoji="1" lang="ja-JP" altLang="en-US" sz="1200">
              <a:solidFill>
                <a:srgbClr val="FF0000"/>
              </a:solidFill>
              <a:latin typeface="ＭＳ Ｐゴシック"/>
            </a:rPr>
            <a:t>　</a:t>
          </a:r>
          <a:r>
            <a:rPr kumimoji="1" lang="ja-JP" altLang="en-US" sz="1200">
              <a:solidFill>
                <a:sysClr val="windowText" lastClr="000000"/>
              </a:solidFill>
              <a:latin typeface="ＭＳ Ｐゴシック"/>
            </a:rPr>
            <a:t>建物の老朽化が進み維持補修経費などが増加傾向にあり、今後も増加することが見込まれ数値が悪化することが予想される。公共施設等総合管理計画に基づき維持補修を含めた公共施設の計画的な管理を図っていく。</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94343</xdr:rowOff>
    </xdr:from>
    <xdr:to>
      <xdr:col>24</xdr:col>
      <xdr:colOff>31750</xdr:colOff>
      <xdr:row>62</xdr:row>
      <xdr:rowOff>12700</xdr:rowOff>
    </xdr:to>
    <xdr:cxnSp macro="">
      <xdr:nvCxnSpPr>
        <xdr:cNvPr id="250" name="直線コネクタ 249"/>
        <xdr:cNvCxnSpPr/>
      </xdr:nvCxnSpPr>
      <xdr:spPr>
        <a:xfrm flipV="1">
          <a:off x="16510000" y="9009743"/>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51"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2" name="直線コネクタ 251"/>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9270</xdr:rowOff>
    </xdr:from>
    <xdr:ext cx="762000" cy="259045"/>
    <xdr:sp macro="" textlink="">
      <xdr:nvSpPr>
        <xdr:cNvPr id="253" name="その他最大値テキスト"/>
        <xdr:cNvSpPr txBox="1"/>
      </xdr:nvSpPr>
      <xdr:spPr>
        <a:xfrm>
          <a:off x="16598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52</xdr:row>
      <xdr:rowOff>94343</xdr:rowOff>
    </xdr:from>
    <xdr:to>
      <xdr:col>24</xdr:col>
      <xdr:colOff>120650</xdr:colOff>
      <xdr:row>52</xdr:row>
      <xdr:rowOff>94343</xdr:rowOff>
    </xdr:to>
    <xdr:cxnSp macro="">
      <xdr:nvCxnSpPr>
        <xdr:cNvPr id="254" name="直線コネクタ 253"/>
        <xdr:cNvCxnSpPr/>
      </xdr:nvCxnSpPr>
      <xdr:spPr>
        <a:xfrm>
          <a:off x="16421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61685</xdr:rowOff>
    </xdr:from>
    <xdr:to>
      <xdr:col>24</xdr:col>
      <xdr:colOff>31750</xdr:colOff>
      <xdr:row>60</xdr:row>
      <xdr:rowOff>29028</xdr:rowOff>
    </xdr:to>
    <xdr:cxnSp macro="">
      <xdr:nvCxnSpPr>
        <xdr:cNvPr id="255" name="直線コネクタ 254"/>
        <xdr:cNvCxnSpPr/>
      </xdr:nvCxnSpPr>
      <xdr:spPr>
        <a:xfrm flipV="1">
          <a:off x="15671800" y="10005785"/>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11084</xdr:rowOff>
    </xdr:from>
    <xdr:ext cx="762000" cy="259045"/>
    <xdr:sp macro="" textlink="">
      <xdr:nvSpPr>
        <xdr:cNvPr id="256" name="その他平均値テキスト"/>
        <xdr:cNvSpPr txBox="1"/>
      </xdr:nvSpPr>
      <xdr:spPr>
        <a:xfrm>
          <a:off x="16598900" y="9783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166007</xdr:rowOff>
    </xdr:from>
    <xdr:to>
      <xdr:col>24</xdr:col>
      <xdr:colOff>82550</xdr:colOff>
      <xdr:row>58</xdr:row>
      <xdr:rowOff>96157</xdr:rowOff>
    </xdr:to>
    <xdr:sp macro="" textlink="">
      <xdr:nvSpPr>
        <xdr:cNvPr id="257" name="フローチャート : 判断 256"/>
        <xdr:cNvSpPr/>
      </xdr:nvSpPr>
      <xdr:spPr>
        <a:xfrm>
          <a:off x="164592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4535</xdr:rowOff>
    </xdr:from>
    <xdr:to>
      <xdr:col>22</xdr:col>
      <xdr:colOff>565150</xdr:colOff>
      <xdr:row>60</xdr:row>
      <xdr:rowOff>29028</xdr:rowOff>
    </xdr:to>
    <xdr:cxnSp macro="">
      <xdr:nvCxnSpPr>
        <xdr:cNvPr id="258" name="直線コネクタ 257"/>
        <xdr:cNvCxnSpPr/>
      </xdr:nvCxnSpPr>
      <xdr:spPr>
        <a:xfrm>
          <a:off x="14782800" y="101200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27215</xdr:rowOff>
    </xdr:from>
    <xdr:to>
      <xdr:col>22</xdr:col>
      <xdr:colOff>615950</xdr:colOff>
      <xdr:row>58</xdr:row>
      <xdr:rowOff>128815</xdr:rowOff>
    </xdr:to>
    <xdr:sp macro="" textlink="">
      <xdr:nvSpPr>
        <xdr:cNvPr id="259" name="フローチャート : 判断 258"/>
        <xdr:cNvSpPr/>
      </xdr:nvSpPr>
      <xdr:spPr>
        <a:xfrm>
          <a:off x="15621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138992</xdr:rowOff>
    </xdr:from>
    <xdr:ext cx="736600" cy="259045"/>
    <xdr:sp macro="" textlink="">
      <xdr:nvSpPr>
        <xdr:cNvPr id="260" name="テキスト ボックス 259"/>
        <xdr:cNvSpPr txBox="1"/>
      </xdr:nvSpPr>
      <xdr:spPr>
        <a:xfrm>
          <a:off x="15290800" y="9740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xdr:rowOff>
    </xdr:from>
    <xdr:to>
      <xdr:col>21</xdr:col>
      <xdr:colOff>361950</xdr:colOff>
      <xdr:row>59</xdr:row>
      <xdr:rowOff>4535</xdr:rowOff>
    </xdr:to>
    <xdr:cxnSp macro="">
      <xdr:nvCxnSpPr>
        <xdr:cNvPr id="261" name="直線コネクタ 260"/>
        <xdr:cNvCxnSpPr/>
      </xdr:nvCxnSpPr>
      <xdr:spPr>
        <a:xfrm>
          <a:off x="13893800" y="99568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117022</xdr:rowOff>
    </xdr:from>
    <xdr:to>
      <xdr:col>21</xdr:col>
      <xdr:colOff>412750</xdr:colOff>
      <xdr:row>58</xdr:row>
      <xdr:rowOff>47172</xdr:rowOff>
    </xdr:to>
    <xdr:sp macro="" textlink="">
      <xdr:nvSpPr>
        <xdr:cNvPr id="262" name="フローチャート : 判断 261"/>
        <xdr:cNvSpPr/>
      </xdr:nvSpPr>
      <xdr:spPr>
        <a:xfrm>
          <a:off x="14732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57349</xdr:rowOff>
    </xdr:from>
    <xdr:ext cx="762000" cy="259045"/>
    <xdr:sp macro="" textlink="">
      <xdr:nvSpPr>
        <xdr:cNvPr id="263" name="テキスト ボックス 262"/>
        <xdr:cNvSpPr txBox="1"/>
      </xdr:nvSpPr>
      <xdr:spPr>
        <a:xfrm>
          <a:off x="14401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xdr:rowOff>
    </xdr:from>
    <xdr:to>
      <xdr:col>20</xdr:col>
      <xdr:colOff>158750</xdr:colOff>
      <xdr:row>58</xdr:row>
      <xdr:rowOff>143328</xdr:rowOff>
    </xdr:to>
    <xdr:cxnSp macro="">
      <xdr:nvCxnSpPr>
        <xdr:cNvPr id="264" name="直線コネクタ 263"/>
        <xdr:cNvCxnSpPr/>
      </xdr:nvCxnSpPr>
      <xdr:spPr>
        <a:xfrm flipV="1">
          <a:off x="13004800" y="99568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84365</xdr:rowOff>
    </xdr:from>
    <xdr:to>
      <xdr:col>20</xdr:col>
      <xdr:colOff>209550</xdr:colOff>
      <xdr:row>58</xdr:row>
      <xdr:rowOff>14515</xdr:rowOff>
    </xdr:to>
    <xdr:sp macro="" textlink="">
      <xdr:nvSpPr>
        <xdr:cNvPr id="265" name="フローチャート : 判断 264"/>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24692</xdr:rowOff>
    </xdr:from>
    <xdr:ext cx="762000" cy="259045"/>
    <xdr:sp macro="" textlink="">
      <xdr:nvSpPr>
        <xdr:cNvPr id="266" name="テキスト ボックス 265"/>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67" name="フローチャート : 判断 266"/>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130827</xdr:rowOff>
    </xdr:from>
    <xdr:ext cx="762000" cy="259045"/>
    <xdr:sp macro="" textlink="">
      <xdr:nvSpPr>
        <xdr:cNvPr id="268" name="テキスト ボックス 267"/>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10885</xdr:rowOff>
    </xdr:from>
    <xdr:to>
      <xdr:col>24</xdr:col>
      <xdr:colOff>82550</xdr:colOff>
      <xdr:row>58</xdr:row>
      <xdr:rowOff>112485</xdr:rowOff>
    </xdr:to>
    <xdr:sp macro="" textlink="">
      <xdr:nvSpPr>
        <xdr:cNvPr id="274" name="円/楕円 273"/>
        <xdr:cNvSpPr/>
      </xdr:nvSpPr>
      <xdr:spPr>
        <a:xfrm>
          <a:off x="16459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154412</xdr:rowOff>
    </xdr:from>
    <xdr:ext cx="762000" cy="259045"/>
    <xdr:sp macro="" textlink="">
      <xdr:nvSpPr>
        <xdr:cNvPr id="275" name="その他該当値テキスト"/>
        <xdr:cNvSpPr txBox="1"/>
      </xdr:nvSpPr>
      <xdr:spPr>
        <a:xfrm>
          <a:off x="16598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149678</xdr:rowOff>
    </xdr:from>
    <xdr:to>
      <xdr:col>22</xdr:col>
      <xdr:colOff>615950</xdr:colOff>
      <xdr:row>60</xdr:row>
      <xdr:rowOff>79828</xdr:rowOff>
    </xdr:to>
    <xdr:sp macro="" textlink="">
      <xdr:nvSpPr>
        <xdr:cNvPr id="276" name="円/楕円 275"/>
        <xdr:cNvSpPr/>
      </xdr:nvSpPr>
      <xdr:spPr>
        <a:xfrm>
          <a:off x="15621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64605</xdr:rowOff>
    </xdr:from>
    <xdr:ext cx="736600" cy="259045"/>
    <xdr:sp macro="" textlink="">
      <xdr:nvSpPr>
        <xdr:cNvPr id="277" name="テキスト ボックス 276"/>
        <xdr:cNvSpPr txBox="1"/>
      </xdr:nvSpPr>
      <xdr:spPr>
        <a:xfrm>
          <a:off x="15290800" y="1035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125185</xdr:rowOff>
    </xdr:from>
    <xdr:to>
      <xdr:col>21</xdr:col>
      <xdr:colOff>412750</xdr:colOff>
      <xdr:row>59</xdr:row>
      <xdr:rowOff>55335</xdr:rowOff>
    </xdr:to>
    <xdr:sp macro="" textlink="">
      <xdr:nvSpPr>
        <xdr:cNvPr id="278" name="円/楕円 277"/>
        <xdr:cNvSpPr/>
      </xdr:nvSpPr>
      <xdr:spPr>
        <a:xfrm>
          <a:off x="14732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40112</xdr:rowOff>
    </xdr:from>
    <xdr:ext cx="762000" cy="259045"/>
    <xdr:sp macro="" textlink="">
      <xdr:nvSpPr>
        <xdr:cNvPr id="279" name="テキスト ボックス 278"/>
        <xdr:cNvSpPr txBox="1"/>
      </xdr:nvSpPr>
      <xdr:spPr>
        <a:xfrm>
          <a:off x="14401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133350</xdr:rowOff>
    </xdr:from>
    <xdr:to>
      <xdr:col>20</xdr:col>
      <xdr:colOff>209550</xdr:colOff>
      <xdr:row>58</xdr:row>
      <xdr:rowOff>63500</xdr:rowOff>
    </xdr:to>
    <xdr:sp macro="" textlink="">
      <xdr:nvSpPr>
        <xdr:cNvPr id="280" name="円/楕円 279"/>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48277</xdr:rowOff>
    </xdr:from>
    <xdr:ext cx="762000" cy="259045"/>
    <xdr:sp macro="" textlink="">
      <xdr:nvSpPr>
        <xdr:cNvPr id="281" name="テキスト ボックス 280"/>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92528</xdr:rowOff>
    </xdr:from>
    <xdr:to>
      <xdr:col>19</xdr:col>
      <xdr:colOff>6350</xdr:colOff>
      <xdr:row>59</xdr:row>
      <xdr:rowOff>22678</xdr:rowOff>
    </xdr:to>
    <xdr:sp macro="" textlink="">
      <xdr:nvSpPr>
        <xdr:cNvPr id="282" name="円/楕円 281"/>
        <xdr:cNvSpPr/>
      </xdr:nvSpPr>
      <xdr:spPr>
        <a:xfrm>
          <a:off x="12954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7455</xdr:rowOff>
    </xdr:from>
    <xdr:ext cx="762000" cy="259045"/>
    <xdr:sp macro="" textlink="">
      <xdr:nvSpPr>
        <xdr:cNvPr id="283" name="テキスト ボックス 282"/>
        <xdr:cNvSpPr txBox="1"/>
      </xdr:nvSpPr>
      <xdr:spPr>
        <a:xfrm>
          <a:off x="12623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200">
              <a:solidFill>
                <a:sysClr val="windowText" lastClr="000000"/>
              </a:solidFill>
              <a:latin typeface="ＭＳ Ｐゴシック"/>
            </a:rPr>
            <a:t>前年度と比べ０．３％の増となったが、類似団体内平均と比べると２．６％、鳥取県平均と比べると１．１％低くなっている。</a:t>
          </a:r>
          <a:endParaRPr kumimoji="1" lang="en-US" altLang="ja-JP" sz="1200">
            <a:solidFill>
              <a:sysClr val="windowText" lastClr="000000"/>
            </a:solidFill>
            <a:latin typeface="ＭＳ Ｐゴシック"/>
          </a:endParaRPr>
        </a:p>
        <a:p>
          <a:r>
            <a:rPr kumimoji="1" lang="ja-JP" altLang="en-US" sz="1200">
              <a:solidFill>
                <a:srgbClr val="FF0000"/>
              </a:solidFill>
              <a:latin typeface="ＭＳ Ｐゴシック"/>
            </a:rPr>
            <a:t>　</a:t>
          </a:r>
          <a:r>
            <a:rPr kumimoji="1" lang="ja-JP" altLang="en-US" sz="1200">
              <a:solidFill>
                <a:sysClr val="windowText" lastClr="000000"/>
              </a:solidFill>
              <a:latin typeface="ＭＳ Ｐゴシック"/>
            </a:rPr>
            <a:t>類似団体や鳥取県平均と比較すると低い水準となっているが、今後も事務事業評価等により補助金の見直しを図り、この水準が維持できるよう努める。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157480</xdr:rowOff>
    </xdr:to>
    <xdr:cxnSp macro="">
      <xdr:nvCxnSpPr>
        <xdr:cNvPr id="311" name="直線コネクタ 310"/>
        <xdr:cNvCxnSpPr/>
      </xdr:nvCxnSpPr>
      <xdr:spPr>
        <a:xfrm flipV="1">
          <a:off x="16510000" y="58191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12"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3" name="直線コネクタ 312"/>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14"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5" name="直線コネクタ 314"/>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31750</xdr:rowOff>
    </xdr:from>
    <xdr:to>
      <xdr:col>24</xdr:col>
      <xdr:colOff>31750</xdr:colOff>
      <xdr:row>35</xdr:row>
      <xdr:rowOff>54610</xdr:rowOff>
    </xdr:to>
    <xdr:cxnSp macro="">
      <xdr:nvCxnSpPr>
        <xdr:cNvPr id="316" name="直線コネクタ 315"/>
        <xdr:cNvCxnSpPr/>
      </xdr:nvCxnSpPr>
      <xdr:spPr>
        <a:xfrm>
          <a:off x="15671800" y="6032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17"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8" name="フローチャート : 判断 317"/>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157480</xdr:rowOff>
    </xdr:from>
    <xdr:to>
      <xdr:col>22</xdr:col>
      <xdr:colOff>565150</xdr:colOff>
      <xdr:row>35</xdr:row>
      <xdr:rowOff>31750</xdr:rowOff>
    </xdr:to>
    <xdr:cxnSp macro="">
      <xdr:nvCxnSpPr>
        <xdr:cNvPr id="319" name="直線コネクタ 318"/>
        <xdr:cNvCxnSpPr/>
      </xdr:nvCxnSpPr>
      <xdr:spPr>
        <a:xfrm>
          <a:off x="14782800" y="598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20" name="フローチャート : 判断 319"/>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21" name="テキスト ボックス 320"/>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149860</xdr:rowOff>
    </xdr:from>
    <xdr:to>
      <xdr:col>21</xdr:col>
      <xdr:colOff>361950</xdr:colOff>
      <xdr:row>34</xdr:row>
      <xdr:rowOff>157480</xdr:rowOff>
    </xdr:to>
    <xdr:cxnSp macro="">
      <xdr:nvCxnSpPr>
        <xdr:cNvPr id="322" name="直線コネクタ 321"/>
        <xdr:cNvCxnSpPr/>
      </xdr:nvCxnSpPr>
      <xdr:spPr>
        <a:xfrm>
          <a:off x="13893800" y="597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38100</xdr:rowOff>
    </xdr:from>
    <xdr:to>
      <xdr:col>21</xdr:col>
      <xdr:colOff>412750</xdr:colOff>
      <xdr:row>36</xdr:row>
      <xdr:rowOff>139700</xdr:rowOff>
    </xdr:to>
    <xdr:sp macro="" textlink="">
      <xdr:nvSpPr>
        <xdr:cNvPr id="323" name="フローチャート : 判断 322"/>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124477</xdr:rowOff>
    </xdr:from>
    <xdr:ext cx="762000" cy="259045"/>
    <xdr:sp macro="" textlink="">
      <xdr:nvSpPr>
        <xdr:cNvPr id="324" name="テキスト ボックス 323"/>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149860</xdr:rowOff>
    </xdr:from>
    <xdr:to>
      <xdr:col>20</xdr:col>
      <xdr:colOff>158750</xdr:colOff>
      <xdr:row>34</xdr:row>
      <xdr:rowOff>165100</xdr:rowOff>
    </xdr:to>
    <xdr:cxnSp macro="">
      <xdr:nvCxnSpPr>
        <xdr:cNvPr id="325" name="直線コネクタ 324"/>
        <xdr:cNvCxnSpPr/>
      </xdr:nvCxnSpPr>
      <xdr:spPr>
        <a:xfrm flipV="1">
          <a:off x="13004800" y="5979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15240</xdr:rowOff>
    </xdr:from>
    <xdr:to>
      <xdr:col>20</xdr:col>
      <xdr:colOff>209550</xdr:colOff>
      <xdr:row>36</xdr:row>
      <xdr:rowOff>116840</xdr:rowOff>
    </xdr:to>
    <xdr:sp macro="" textlink="">
      <xdr:nvSpPr>
        <xdr:cNvPr id="326" name="フローチャート : 判断 325"/>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101617</xdr:rowOff>
    </xdr:from>
    <xdr:ext cx="762000" cy="259045"/>
    <xdr:sp macro="" textlink="">
      <xdr:nvSpPr>
        <xdr:cNvPr id="327" name="テキスト ボックス 326"/>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22860</xdr:rowOff>
    </xdr:from>
    <xdr:to>
      <xdr:col>19</xdr:col>
      <xdr:colOff>6350</xdr:colOff>
      <xdr:row>36</xdr:row>
      <xdr:rowOff>124460</xdr:rowOff>
    </xdr:to>
    <xdr:sp macro="" textlink="">
      <xdr:nvSpPr>
        <xdr:cNvPr id="328" name="フローチャート : 判断 327"/>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109237</xdr:rowOff>
    </xdr:from>
    <xdr:ext cx="762000" cy="259045"/>
    <xdr:sp macro="" textlink="">
      <xdr:nvSpPr>
        <xdr:cNvPr id="329" name="テキスト ボックス 328"/>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3810</xdr:rowOff>
    </xdr:from>
    <xdr:to>
      <xdr:col>24</xdr:col>
      <xdr:colOff>82550</xdr:colOff>
      <xdr:row>35</xdr:row>
      <xdr:rowOff>105410</xdr:rowOff>
    </xdr:to>
    <xdr:sp macro="" textlink="">
      <xdr:nvSpPr>
        <xdr:cNvPr id="335" name="円/楕円 334"/>
        <xdr:cNvSpPr/>
      </xdr:nvSpPr>
      <xdr:spPr>
        <a:xfrm>
          <a:off x="16459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20337</xdr:rowOff>
    </xdr:from>
    <xdr:ext cx="762000" cy="259045"/>
    <xdr:sp macro="" textlink="">
      <xdr:nvSpPr>
        <xdr:cNvPr id="336" name="補助費等該当値テキスト"/>
        <xdr:cNvSpPr txBox="1"/>
      </xdr:nvSpPr>
      <xdr:spPr>
        <a:xfrm>
          <a:off x="16598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152400</xdr:rowOff>
    </xdr:from>
    <xdr:to>
      <xdr:col>22</xdr:col>
      <xdr:colOff>615950</xdr:colOff>
      <xdr:row>35</xdr:row>
      <xdr:rowOff>82550</xdr:rowOff>
    </xdr:to>
    <xdr:sp macro="" textlink="">
      <xdr:nvSpPr>
        <xdr:cNvPr id="337" name="円/楕円 336"/>
        <xdr:cNvSpPr/>
      </xdr:nvSpPr>
      <xdr:spPr>
        <a:xfrm>
          <a:off x="15621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92727</xdr:rowOff>
    </xdr:from>
    <xdr:ext cx="736600" cy="259045"/>
    <xdr:sp macro="" textlink="">
      <xdr:nvSpPr>
        <xdr:cNvPr id="338" name="テキスト ボックス 337"/>
        <xdr:cNvSpPr txBox="1"/>
      </xdr:nvSpPr>
      <xdr:spPr>
        <a:xfrm>
          <a:off x="15290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106680</xdr:rowOff>
    </xdr:from>
    <xdr:to>
      <xdr:col>21</xdr:col>
      <xdr:colOff>412750</xdr:colOff>
      <xdr:row>35</xdr:row>
      <xdr:rowOff>36830</xdr:rowOff>
    </xdr:to>
    <xdr:sp macro="" textlink="">
      <xdr:nvSpPr>
        <xdr:cNvPr id="339" name="円/楕円 338"/>
        <xdr:cNvSpPr/>
      </xdr:nvSpPr>
      <xdr:spPr>
        <a:xfrm>
          <a:off x="14732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47007</xdr:rowOff>
    </xdr:from>
    <xdr:ext cx="762000" cy="259045"/>
    <xdr:sp macro="" textlink="">
      <xdr:nvSpPr>
        <xdr:cNvPr id="340" name="テキスト ボックス 339"/>
        <xdr:cNvSpPr txBox="1"/>
      </xdr:nvSpPr>
      <xdr:spPr>
        <a:xfrm>
          <a:off x="14401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99060</xdr:rowOff>
    </xdr:from>
    <xdr:to>
      <xdr:col>20</xdr:col>
      <xdr:colOff>209550</xdr:colOff>
      <xdr:row>35</xdr:row>
      <xdr:rowOff>29210</xdr:rowOff>
    </xdr:to>
    <xdr:sp macro="" textlink="">
      <xdr:nvSpPr>
        <xdr:cNvPr id="341" name="円/楕円 340"/>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39387</xdr:rowOff>
    </xdr:from>
    <xdr:ext cx="762000" cy="259045"/>
    <xdr:sp macro="" textlink="">
      <xdr:nvSpPr>
        <xdr:cNvPr id="342" name="テキスト ボックス 341"/>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114300</xdr:rowOff>
    </xdr:from>
    <xdr:to>
      <xdr:col>19</xdr:col>
      <xdr:colOff>6350</xdr:colOff>
      <xdr:row>35</xdr:row>
      <xdr:rowOff>44450</xdr:rowOff>
    </xdr:to>
    <xdr:sp macro="" textlink="">
      <xdr:nvSpPr>
        <xdr:cNvPr id="343" name="円/楕円 342"/>
        <xdr:cNvSpPr/>
      </xdr:nvSpPr>
      <xdr:spPr>
        <a:xfrm>
          <a:off x="12954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54627</xdr:rowOff>
    </xdr:from>
    <xdr:ext cx="762000" cy="259045"/>
    <xdr:sp macro="" textlink="">
      <xdr:nvSpPr>
        <xdr:cNvPr id="344" name="テキスト ボックス 343"/>
        <xdr:cNvSpPr txBox="1"/>
      </xdr:nvSpPr>
      <xdr:spPr>
        <a:xfrm>
          <a:off x="12623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200">
              <a:solidFill>
                <a:sysClr val="windowText" lastClr="000000"/>
              </a:solidFill>
              <a:latin typeface="ＭＳ Ｐゴシック"/>
            </a:rPr>
            <a:t>前年度と比べ０．４％上昇し、鳥取県平均と比べると１．２％高い数値となっているが、類似団体内平均と比べると１．４％低くなっている。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平成</a:t>
          </a:r>
          <a:r>
            <a:rPr kumimoji="1" lang="en-US" altLang="ja-JP" sz="1200">
              <a:solidFill>
                <a:sysClr val="windowText" lastClr="000000"/>
              </a:solidFill>
              <a:latin typeface="ＭＳ Ｐゴシック"/>
            </a:rPr>
            <a:t>23</a:t>
          </a:r>
          <a:r>
            <a:rPr kumimoji="1" lang="ja-JP" altLang="en-US" sz="1200">
              <a:solidFill>
                <a:sysClr val="windowText" lastClr="000000"/>
              </a:solidFill>
              <a:latin typeface="ＭＳ Ｐゴシック"/>
            </a:rPr>
            <a:t>年度借入過疎対策事業債元金（約</a:t>
          </a:r>
          <a:r>
            <a:rPr kumimoji="1" lang="en-US" altLang="ja-JP" sz="1200">
              <a:solidFill>
                <a:sysClr val="windowText" lastClr="000000"/>
              </a:solidFill>
              <a:latin typeface="ＭＳ Ｐゴシック"/>
            </a:rPr>
            <a:t>5,800</a:t>
          </a:r>
          <a:r>
            <a:rPr kumimoji="1" lang="ja-JP" altLang="en-US" sz="1200">
              <a:solidFill>
                <a:sysClr val="windowText" lastClr="000000"/>
              </a:solidFill>
              <a:latin typeface="ＭＳ Ｐゴシック"/>
            </a:rPr>
            <a:t>万円増）、平成</a:t>
          </a:r>
          <a:r>
            <a:rPr kumimoji="1" lang="en-US" altLang="ja-JP" sz="1200">
              <a:solidFill>
                <a:sysClr val="windowText" lastClr="000000"/>
              </a:solidFill>
              <a:latin typeface="ＭＳ Ｐゴシック"/>
            </a:rPr>
            <a:t>25</a:t>
          </a:r>
          <a:r>
            <a:rPr kumimoji="1" lang="ja-JP" altLang="en-US" sz="1200">
              <a:solidFill>
                <a:sysClr val="windowText" lastClr="000000"/>
              </a:solidFill>
              <a:latin typeface="ＭＳ Ｐゴシック"/>
            </a:rPr>
            <a:t>年度過疎債ソフト元金（約</a:t>
          </a:r>
          <a:r>
            <a:rPr kumimoji="1" lang="en-US" altLang="ja-JP" sz="1200">
              <a:solidFill>
                <a:sysClr val="windowText" lastClr="000000"/>
              </a:solidFill>
              <a:latin typeface="ＭＳ Ｐゴシック"/>
            </a:rPr>
            <a:t>2,500</a:t>
          </a:r>
          <a:r>
            <a:rPr kumimoji="1" lang="ja-JP" altLang="en-US" sz="1200">
              <a:solidFill>
                <a:sysClr val="windowText" lastClr="000000"/>
              </a:solidFill>
              <a:latin typeface="ＭＳ Ｐゴシック"/>
            </a:rPr>
            <a:t>万円増）、平成</a:t>
          </a:r>
          <a:r>
            <a:rPr kumimoji="1" lang="en-US" altLang="ja-JP" sz="1200">
              <a:solidFill>
                <a:sysClr val="windowText" lastClr="000000"/>
              </a:solidFill>
              <a:latin typeface="ＭＳ Ｐゴシック"/>
            </a:rPr>
            <a:t>25</a:t>
          </a:r>
          <a:r>
            <a:rPr kumimoji="1" lang="ja-JP" altLang="en-US" sz="1200">
              <a:solidFill>
                <a:sysClr val="windowText" lastClr="000000"/>
              </a:solidFill>
              <a:latin typeface="ＭＳ Ｐゴシック"/>
            </a:rPr>
            <a:t>年度合併特例債の基金造成分（約</a:t>
          </a:r>
          <a:r>
            <a:rPr kumimoji="1" lang="en-US" altLang="ja-JP" sz="1200">
              <a:solidFill>
                <a:sysClr val="windowText" lastClr="000000"/>
              </a:solidFill>
              <a:latin typeface="ＭＳ Ｐゴシック"/>
            </a:rPr>
            <a:t>2,100</a:t>
          </a:r>
          <a:r>
            <a:rPr kumimoji="1" lang="ja-JP" altLang="en-US" sz="1200">
              <a:solidFill>
                <a:sysClr val="windowText" lastClr="000000"/>
              </a:solidFill>
              <a:latin typeface="ＭＳ Ｐゴシック"/>
            </a:rPr>
            <a:t>万円増）の償還開始などが元利償還金が増加した主な要因となっている。</a:t>
          </a:r>
          <a:r>
            <a:rPr kumimoji="1" lang="ja-JP" altLang="en-US" sz="1200">
              <a:solidFill>
                <a:srgbClr val="FF0000"/>
              </a:solidFill>
              <a:latin typeface="ＭＳ Ｐゴシック"/>
            </a:rPr>
            <a:t>　</a:t>
          </a:r>
          <a:endParaRPr kumimoji="1" lang="en-US" altLang="ja-JP" sz="1200">
            <a:solidFill>
              <a:srgbClr val="FF0000"/>
            </a:solidFill>
            <a:latin typeface="ＭＳ Ｐゴシック"/>
          </a:endParaRPr>
        </a:p>
        <a:p>
          <a:r>
            <a:rPr kumimoji="1" lang="ja-JP" altLang="en-US" sz="1200">
              <a:solidFill>
                <a:srgbClr val="FF0000"/>
              </a:solidFill>
              <a:latin typeface="ＭＳ Ｐゴシック"/>
            </a:rPr>
            <a:t>　</a:t>
          </a: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131572</xdr:rowOff>
    </xdr:from>
    <xdr:to>
      <xdr:col>7</xdr:col>
      <xdr:colOff>15875</xdr:colOff>
      <xdr:row>81</xdr:row>
      <xdr:rowOff>143002</xdr:rowOff>
    </xdr:to>
    <xdr:cxnSp macro="">
      <xdr:nvCxnSpPr>
        <xdr:cNvPr id="370" name="直線コネクタ 369"/>
        <xdr:cNvCxnSpPr/>
      </xdr:nvCxnSpPr>
      <xdr:spPr>
        <a:xfrm flipV="1">
          <a:off x="4826000" y="12475972"/>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71"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72" name="直線コネクタ 371"/>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46499</xdr:rowOff>
    </xdr:from>
    <xdr:ext cx="762000" cy="259045"/>
    <xdr:sp macro="" textlink="">
      <xdr:nvSpPr>
        <xdr:cNvPr id="373" name="公債費最大値テキスト"/>
        <xdr:cNvSpPr txBox="1"/>
      </xdr:nvSpPr>
      <xdr:spPr>
        <a:xfrm>
          <a:off x="4914900" y="1221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72</xdr:row>
      <xdr:rowOff>131572</xdr:rowOff>
    </xdr:from>
    <xdr:to>
      <xdr:col>7</xdr:col>
      <xdr:colOff>104775</xdr:colOff>
      <xdr:row>72</xdr:row>
      <xdr:rowOff>131572</xdr:rowOff>
    </xdr:to>
    <xdr:cxnSp macro="">
      <xdr:nvCxnSpPr>
        <xdr:cNvPr id="374" name="直線コネクタ 373"/>
        <xdr:cNvCxnSpPr/>
      </xdr:nvCxnSpPr>
      <xdr:spPr>
        <a:xfrm>
          <a:off x="4737100" y="1247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62992</xdr:rowOff>
    </xdr:from>
    <xdr:to>
      <xdr:col>7</xdr:col>
      <xdr:colOff>15875</xdr:colOff>
      <xdr:row>78</xdr:row>
      <xdr:rowOff>99568</xdr:rowOff>
    </xdr:to>
    <xdr:cxnSp macro="">
      <xdr:nvCxnSpPr>
        <xdr:cNvPr id="375" name="直線コネクタ 374"/>
        <xdr:cNvCxnSpPr/>
      </xdr:nvCxnSpPr>
      <xdr:spPr>
        <a:xfrm>
          <a:off x="3987800" y="134360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76"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77" name="フローチャート : 判断 376"/>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62992</xdr:rowOff>
    </xdr:from>
    <xdr:to>
      <xdr:col>5</xdr:col>
      <xdr:colOff>549275</xdr:colOff>
      <xdr:row>79</xdr:row>
      <xdr:rowOff>10413</xdr:rowOff>
    </xdr:to>
    <xdr:cxnSp macro="">
      <xdr:nvCxnSpPr>
        <xdr:cNvPr id="378" name="直線コネクタ 377"/>
        <xdr:cNvCxnSpPr/>
      </xdr:nvCxnSpPr>
      <xdr:spPr>
        <a:xfrm flipV="1">
          <a:off x="3098800" y="13436092"/>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12192</xdr:rowOff>
    </xdr:from>
    <xdr:to>
      <xdr:col>5</xdr:col>
      <xdr:colOff>600075</xdr:colOff>
      <xdr:row>78</xdr:row>
      <xdr:rowOff>113792</xdr:rowOff>
    </xdr:to>
    <xdr:sp macro="" textlink="">
      <xdr:nvSpPr>
        <xdr:cNvPr id="379" name="フローチャート : 判断 378"/>
        <xdr:cNvSpPr/>
      </xdr:nvSpPr>
      <xdr:spPr>
        <a:xfrm>
          <a:off x="3937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123969</xdr:rowOff>
    </xdr:from>
    <xdr:ext cx="736600" cy="259045"/>
    <xdr:sp macro="" textlink="">
      <xdr:nvSpPr>
        <xdr:cNvPr id="380" name="テキスト ボックス 379"/>
        <xdr:cNvSpPr txBox="1"/>
      </xdr:nvSpPr>
      <xdr:spPr>
        <a:xfrm>
          <a:off x="3606800" y="1315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10413</xdr:rowOff>
    </xdr:from>
    <xdr:to>
      <xdr:col>4</xdr:col>
      <xdr:colOff>346075</xdr:colOff>
      <xdr:row>80</xdr:row>
      <xdr:rowOff>58420</xdr:rowOff>
    </xdr:to>
    <xdr:cxnSp macro="">
      <xdr:nvCxnSpPr>
        <xdr:cNvPr id="381" name="直線コネクタ 380"/>
        <xdr:cNvCxnSpPr/>
      </xdr:nvCxnSpPr>
      <xdr:spPr>
        <a:xfrm flipV="1">
          <a:off x="2209800" y="13554963"/>
          <a:ext cx="8890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39624</xdr:rowOff>
    </xdr:from>
    <xdr:to>
      <xdr:col>4</xdr:col>
      <xdr:colOff>396875</xdr:colOff>
      <xdr:row>78</xdr:row>
      <xdr:rowOff>141224</xdr:rowOff>
    </xdr:to>
    <xdr:sp macro="" textlink="">
      <xdr:nvSpPr>
        <xdr:cNvPr id="382" name="フローチャート : 判断 381"/>
        <xdr:cNvSpPr/>
      </xdr:nvSpPr>
      <xdr:spPr>
        <a:xfrm>
          <a:off x="3048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151401</xdr:rowOff>
    </xdr:from>
    <xdr:ext cx="762000" cy="259045"/>
    <xdr:sp macro="" textlink="">
      <xdr:nvSpPr>
        <xdr:cNvPr id="383" name="テキスト ボックス 382"/>
        <xdr:cNvSpPr txBox="1"/>
      </xdr:nvSpPr>
      <xdr:spPr>
        <a:xfrm>
          <a:off x="2717800" y="1318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58420</xdr:rowOff>
    </xdr:from>
    <xdr:to>
      <xdr:col>3</xdr:col>
      <xdr:colOff>142875</xdr:colOff>
      <xdr:row>81</xdr:row>
      <xdr:rowOff>51563</xdr:rowOff>
    </xdr:to>
    <xdr:cxnSp macro="">
      <xdr:nvCxnSpPr>
        <xdr:cNvPr id="384" name="直線コネクタ 383"/>
        <xdr:cNvCxnSpPr/>
      </xdr:nvCxnSpPr>
      <xdr:spPr>
        <a:xfrm flipV="1">
          <a:off x="1320800" y="13774420"/>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57913</xdr:rowOff>
    </xdr:from>
    <xdr:to>
      <xdr:col>3</xdr:col>
      <xdr:colOff>193675</xdr:colOff>
      <xdr:row>78</xdr:row>
      <xdr:rowOff>159513</xdr:rowOff>
    </xdr:to>
    <xdr:sp macro="" textlink="">
      <xdr:nvSpPr>
        <xdr:cNvPr id="385" name="フローチャート : 判断 384"/>
        <xdr:cNvSpPr/>
      </xdr:nvSpPr>
      <xdr:spPr>
        <a:xfrm>
          <a:off x="2159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169690</xdr:rowOff>
    </xdr:from>
    <xdr:ext cx="762000" cy="259045"/>
    <xdr:sp macro="" textlink="">
      <xdr:nvSpPr>
        <xdr:cNvPr id="386" name="テキスト ボックス 385"/>
        <xdr:cNvSpPr txBox="1"/>
      </xdr:nvSpPr>
      <xdr:spPr>
        <a:xfrm>
          <a:off x="1828800" y="1319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87" name="フローチャート : 判断 386"/>
        <xdr:cNvSpPr/>
      </xdr:nvSpPr>
      <xdr:spPr>
        <a:xfrm>
          <a:off x="1270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62247</xdr:rowOff>
    </xdr:from>
    <xdr:ext cx="762000" cy="259045"/>
    <xdr:sp macro="" textlink="">
      <xdr:nvSpPr>
        <xdr:cNvPr id="388" name="テキスト ボックス 387"/>
        <xdr:cNvSpPr txBox="1"/>
      </xdr:nvSpPr>
      <xdr:spPr>
        <a:xfrm>
          <a:off x="939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48768</xdr:rowOff>
    </xdr:from>
    <xdr:to>
      <xdr:col>7</xdr:col>
      <xdr:colOff>66675</xdr:colOff>
      <xdr:row>78</xdr:row>
      <xdr:rowOff>150368</xdr:rowOff>
    </xdr:to>
    <xdr:sp macro="" textlink="">
      <xdr:nvSpPr>
        <xdr:cNvPr id="394" name="円/楕円 393"/>
        <xdr:cNvSpPr/>
      </xdr:nvSpPr>
      <xdr:spPr>
        <a:xfrm>
          <a:off x="4775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20845</xdr:rowOff>
    </xdr:from>
    <xdr:ext cx="762000" cy="259045"/>
    <xdr:sp macro="" textlink="">
      <xdr:nvSpPr>
        <xdr:cNvPr id="395" name="公債費該当値テキスト"/>
        <xdr:cNvSpPr txBox="1"/>
      </xdr:nvSpPr>
      <xdr:spPr>
        <a:xfrm>
          <a:off x="4914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12192</xdr:rowOff>
    </xdr:from>
    <xdr:to>
      <xdr:col>5</xdr:col>
      <xdr:colOff>600075</xdr:colOff>
      <xdr:row>78</xdr:row>
      <xdr:rowOff>113792</xdr:rowOff>
    </xdr:to>
    <xdr:sp macro="" textlink="">
      <xdr:nvSpPr>
        <xdr:cNvPr id="396" name="円/楕円 395"/>
        <xdr:cNvSpPr/>
      </xdr:nvSpPr>
      <xdr:spPr>
        <a:xfrm>
          <a:off x="3937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98569</xdr:rowOff>
    </xdr:from>
    <xdr:ext cx="736600" cy="259045"/>
    <xdr:sp macro="" textlink="">
      <xdr:nvSpPr>
        <xdr:cNvPr id="397" name="テキスト ボックス 396"/>
        <xdr:cNvSpPr txBox="1"/>
      </xdr:nvSpPr>
      <xdr:spPr>
        <a:xfrm>
          <a:off x="3606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131063</xdr:rowOff>
    </xdr:from>
    <xdr:to>
      <xdr:col>4</xdr:col>
      <xdr:colOff>396875</xdr:colOff>
      <xdr:row>79</xdr:row>
      <xdr:rowOff>61213</xdr:rowOff>
    </xdr:to>
    <xdr:sp macro="" textlink="">
      <xdr:nvSpPr>
        <xdr:cNvPr id="398" name="円/楕円 397"/>
        <xdr:cNvSpPr/>
      </xdr:nvSpPr>
      <xdr:spPr>
        <a:xfrm>
          <a:off x="3048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45990</xdr:rowOff>
    </xdr:from>
    <xdr:ext cx="762000" cy="259045"/>
    <xdr:sp macro="" textlink="">
      <xdr:nvSpPr>
        <xdr:cNvPr id="399" name="テキスト ボックス 398"/>
        <xdr:cNvSpPr txBox="1"/>
      </xdr:nvSpPr>
      <xdr:spPr>
        <a:xfrm>
          <a:off x="2717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7620</xdr:rowOff>
    </xdr:from>
    <xdr:to>
      <xdr:col>3</xdr:col>
      <xdr:colOff>193675</xdr:colOff>
      <xdr:row>80</xdr:row>
      <xdr:rowOff>109220</xdr:rowOff>
    </xdr:to>
    <xdr:sp macro="" textlink="">
      <xdr:nvSpPr>
        <xdr:cNvPr id="400" name="円/楕円 399"/>
        <xdr:cNvSpPr/>
      </xdr:nvSpPr>
      <xdr:spPr>
        <a:xfrm>
          <a:off x="2159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93997</xdr:rowOff>
    </xdr:from>
    <xdr:ext cx="762000" cy="259045"/>
    <xdr:sp macro="" textlink="">
      <xdr:nvSpPr>
        <xdr:cNvPr id="401" name="テキスト ボックス 400"/>
        <xdr:cNvSpPr txBox="1"/>
      </xdr:nvSpPr>
      <xdr:spPr>
        <a:xfrm>
          <a:off x="1828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763</xdr:rowOff>
    </xdr:from>
    <xdr:to>
      <xdr:col>1</xdr:col>
      <xdr:colOff>676275</xdr:colOff>
      <xdr:row>81</xdr:row>
      <xdr:rowOff>102363</xdr:rowOff>
    </xdr:to>
    <xdr:sp macro="" textlink="">
      <xdr:nvSpPr>
        <xdr:cNvPr id="402" name="円/楕円 401"/>
        <xdr:cNvSpPr/>
      </xdr:nvSpPr>
      <xdr:spPr>
        <a:xfrm>
          <a:off x="1270000" y="1388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87140</xdr:rowOff>
    </xdr:from>
    <xdr:ext cx="762000" cy="259045"/>
    <xdr:sp macro="" textlink="">
      <xdr:nvSpPr>
        <xdr:cNvPr id="403" name="テキスト ボックス 402"/>
        <xdr:cNvSpPr txBox="1"/>
      </xdr:nvSpPr>
      <xdr:spPr>
        <a:xfrm>
          <a:off x="939800" y="13974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前年度と比べると２．１％減少した。類似団体内平均と比べると１．３％、鳥取県平均と比べると３．２％低くなっている。</a:t>
          </a:r>
          <a:endParaRPr kumimoji="1" lang="en-US" altLang="ja-JP" sz="1200">
            <a:latin typeface="ＭＳ Ｐゴシック"/>
          </a:endParaRPr>
        </a:p>
        <a:p>
          <a:r>
            <a:rPr kumimoji="1" lang="ja-JP" altLang="en-US" sz="1200">
              <a:solidFill>
                <a:srgbClr val="FF0000"/>
              </a:solidFill>
              <a:latin typeface="ＭＳ Ｐゴシック"/>
            </a:rPr>
            <a:t>　</a:t>
          </a:r>
          <a:r>
            <a:rPr kumimoji="1" lang="ja-JP" altLang="en-US" sz="1200">
              <a:solidFill>
                <a:sysClr val="windowText" lastClr="000000"/>
              </a:solidFill>
              <a:latin typeface="ＭＳ Ｐゴシック"/>
            </a:rPr>
            <a:t>臨時財政対策債借入額の増と地方消費税交付金（増収分）の増により分母となる経常一般財源総額が増えたことによる減である。</a:t>
          </a: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149860</xdr:rowOff>
    </xdr:from>
    <xdr:to>
      <xdr:col>24</xdr:col>
      <xdr:colOff>31750</xdr:colOff>
      <xdr:row>80</xdr:row>
      <xdr:rowOff>136144</xdr:rowOff>
    </xdr:to>
    <xdr:cxnSp macro="">
      <xdr:nvCxnSpPr>
        <xdr:cNvPr id="429" name="直線コネクタ 428"/>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108221</xdr:rowOff>
    </xdr:from>
    <xdr:ext cx="762000" cy="259045"/>
    <xdr:sp macro="" textlink="">
      <xdr:nvSpPr>
        <xdr:cNvPr id="430" name="公債費以外最小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23</xdr:col>
      <xdr:colOff>628650</xdr:colOff>
      <xdr:row>80</xdr:row>
      <xdr:rowOff>136144</xdr:rowOff>
    </xdr:from>
    <xdr:to>
      <xdr:col>24</xdr:col>
      <xdr:colOff>120650</xdr:colOff>
      <xdr:row>80</xdr:row>
      <xdr:rowOff>136144</xdr:rowOff>
    </xdr:to>
    <xdr:cxnSp macro="">
      <xdr:nvCxnSpPr>
        <xdr:cNvPr id="431" name="直線コネクタ 430"/>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64787</xdr:rowOff>
    </xdr:from>
    <xdr:ext cx="762000" cy="259045"/>
    <xdr:sp macro="" textlink="">
      <xdr:nvSpPr>
        <xdr:cNvPr id="432"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23</xdr:col>
      <xdr:colOff>628650</xdr:colOff>
      <xdr:row>74</xdr:row>
      <xdr:rowOff>149860</xdr:rowOff>
    </xdr:from>
    <xdr:to>
      <xdr:col>24</xdr:col>
      <xdr:colOff>120650</xdr:colOff>
      <xdr:row>74</xdr:row>
      <xdr:rowOff>149860</xdr:rowOff>
    </xdr:to>
    <xdr:cxnSp macro="">
      <xdr:nvCxnSpPr>
        <xdr:cNvPr id="433" name="直線コネクタ 432"/>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106426</xdr:rowOff>
    </xdr:from>
    <xdr:to>
      <xdr:col>24</xdr:col>
      <xdr:colOff>31750</xdr:colOff>
      <xdr:row>78</xdr:row>
      <xdr:rowOff>30987</xdr:rowOff>
    </xdr:to>
    <xdr:cxnSp macro="">
      <xdr:nvCxnSpPr>
        <xdr:cNvPr id="434" name="直線コネクタ 433"/>
        <xdr:cNvCxnSpPr/>
      </xdr:nvCxnSpPr>
      <xdr:spPr>
        <a:xfrm flipV="1">
          <a:off x="15671800" y="13308076"/>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87140</xdr:rowOff>
    </xdr:from>
    <xdr:ext cx="762000" cy="259045"/>
    <xdr:sp macro="" textlink="">
      <xdr:nvSpPr>
        <xdr:cNvPr id="435" name="公債費以外平均値テキスト"/>
        <xdr:cNvSpPr txBox="1"/>
      </xdr:nvSpPr>
      <xdr:spPr>
        <a:xfrm>
          <a:off x="16598900" y="132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115063</xdr:rowOff>
    </xdr:from>
    <xdr:to>
      <xdr:col>24</xdr:col>
      <xdr:colOff>82550</xdr:colOff>
      <xdr:row>78</xdr:row>
      <xdr:rowOff>45213</xdr:rowOff>
    </xdr:to>
    <xdr:sp macro="" textlink="">
      <xdr:nvSpPr>
        <xdr:cNvPr id="436" name="フローチャート : 判断 435"/>
        <xdr:cNvSpPr/>
      </xdr:nvSpPr>
      <xdr:spPr>
        <a:xfrm>
          <a:off x="16459200" y="1331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56135</xdr:rowOff>
    </xdr:from>
    <xdr:to>
      <xdr:col>22</xdr:col>
      <xdr:colOff>565150</xdr:colOff>
      <xdr:row>78</xdr:row>
      <xdr:rowOff>30987</xdr:rowOff>
    </xdr:to>
    <xdr:cxnSp macro="">
      <xdr:nvCxnSpPr>
        <xdr:cNvPr id="437" name="直線コネクタ 436"/>
        <xdr:cNvCxnSpPr/>
      </xdr:nvCxnSpPr>
      <xdr:spPr>
        <a:xfrm>
          <a:off x="14782800" y="13257785"/>
          <a:ext cx="8890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133350</xdr:rowOff>
    </xdr:from>
    <xdr:to>
      <xdr:col>22</xdr:col>
      <xdr:colOff>615950</xdr:colOff>
      <xdr:row>78</xdr:row>
      <xdr:rowOff>63500</xdr:rowOff>
    </xdr:to>
    <xdr:sp macro="" textlink="">
      <xdr:nvSpPr>
        <xdr:cNvPr id="438" name="フローチャート : 判断 437"/>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73677</xdr:rowOff>
    </xdr:from>
    <xdr:ext cx="736600" cy="259045"/>
    <xdr:sp macro="" textlink="">
      <xdr:nvSpPr>
        <xdr:cNvPr id="439" name="テキスト ボックス 438"/>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168148</xdr:rowOff>
    </xdr:from>
    <xdr:to>
      <xdr:col>21</xdr:col>
      <xdr:colOff>361950</xdr:colOff>
      <xdr:row>77</xdr:row>
      <xdr:rowOff>56135</xdr:rowOff>
    </xdr:to>
    <xdr:cxnSp macro="">
      <xdr:nvCxnSpPr>
        <xdr:cNvPr id="440" name="直線コネクタ 439"/>
        <xdr:cNvCxnSpPr/>
      </xdr:nvCxnSpPr>
      <xdr:spPr>
        <a:xfrm>
          <a:off x="13893800" y="13198348"/>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41" name="フローチャート : 判断 440"/>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42" name="テキスト ボックス 441"/>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90424</xdr:rowOff>
    </xdr:from>
    <xdr:to>
      <xdr:col>20</xdr:col>
      <xdr:colOff>158750</xdr:colOff>
      <xdr:row>76</xdr:row>
      <xdr:rowOff>168148</xdr:rowOff>
    </xdr:to>
    <xdr:cxnSp macro="">
      <xdr:nvCxnSpPr>
        <xdr:cNvPr id="443" name="直線コネクタ 442"/>
        <xdr:cNvCxnSpPr/>
      </xdr:nvCxnSpPr>
      <xdr:spPr>
        <a:xfrm>
          <a:off x="13004800" y="131206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44" name="フローチャート : 判断 443"/>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45" name="テキスト ボックス 444"/>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46" name="フローチャート : 判断 445"/>
        <xdr:cNvSpPr/>
      </xdr:nvSpPr>
      <xdr:spPr>
        <a:xfrm>
          <a:off x="12954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114571</xdr:rowOff>
    </xdr:from>
    <xdr:ext cx="762000" cy="259045"/>
    <xdr:sp macro="" textlink="">
      <xdr:nvSpPr>
        <xdr:cNvPr id="447" name="テキスト ボックス 446"/>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55626</xdr:rowOff>
    </xdr:from>
    <xdr:to>
      <xdr:col>24</xdr:col>
      <xdr:colOff>82550</xdr:colOff>
      <xdr:row>77</xdr:row>
      <xdr:rowOff>157226</xdr:rowOff>
    </xdr:to>
    <xdr:sp macro="" textlink="">
      <xdr:nvSpPr>
        <xdr:cNvPr id="453" name="円/楕円 452"/>
        <xdr:cNvSpPr/>
      </xdr:nvSpPr>
      <xdr:spPr>
        <a:xfrm>
          <a:off x="16459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72153</xdr:rowOff>
    </xdr:from>
    <xdr:ext cx="762000" cy="259045"/>
    <xdr:sp macro="" textlink="">
      <xdr:nvSpPr>
        <xdr:cNvPr id="454" name="公債費以外該当値テキスト"/>
        <xdr:cNvSpPr txBox="1"/>
      </xdr:nvSpPr>
      <xdr:spPr>
        <a:xfrm>
          <a:off x="16598900" y="131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151637</xdr:rowOff>
    </xdr:from>
    <xdr:to>
      <xdr:col>22</xdr:col>
      <xdr:colOff>615950</xdr:colOff>
      <xdr:row>78</xdr:row>
      <xdr:rowOff>81787</xdr:rowOff>
    </xdr:to>
    <xdr:sp macro="" textlink="">
      <xdr:nvSpPr>
        <xdr:cNvPr id="455" name="円/楕円 454"/>
        <xdr:cNvSpPr/>
      </xdr:nvSpPr>
      <xdr:spPr>
        <a:xfrm>
          <a:off x="15621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66564</xdr:rowOff>
    </xdr:from>
    <xdr:ext cx="736600" cy="259045"/>
    <xdr:sp macro="" textlink="">
      <xdr:nvSpPr>
        <xdr:cNvPr id="456" name="テキスト ボックス 455"/>
        <xdr:cNvSpPr txBox="1"/>
      </xdr:nvSpPr>
      <xdr:spPr>
        <a:xfrm>
          <a:off x="15290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5335</xdr:rowOff>
    </xdr:from>
    <xdr:to>
      <xdr:col>21</xdr:col>
      <xdr:colOff>412750</xdr:colOff>
      <xdr:row>77</xdr:row>
      <xdr:rowOff>106935</xdr:rowOff>
    </xdr:to>
    <xdr:sp macro="" textlink="">
      <xdr:nvSpPr>
        <xdr:cNvPr id="457" name="円/楕円 456"/>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117112</xdr:rowOff>
    </xdr:from>
    <xdr:ext cx="762000" cy="259045"/>
    <xdr:sp macro="" textlink="">
      <xdr:nvSpPr>
        <xdr:cNvPr id="458" name="テキスト ボックス 457"/>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117348</xdr:rowOff>
    </xdr:from>
    <xdr:to>
      <xdr:col>20</xdr:col>
      <xdr:colOff>209550</xdr:colOff>
      <xdr:row>77</xdr:row>
      <xdr:rowOff>47498</xdr:rowOff>
    </xdr:to>
    <xdr:sp macro="" textlink="">
      <xdr:nvSpPr>
        <xdr:cNvPr id="459" name="円/楕円 458"/>
        <xdr:cNvSpPr/>
      </xdr:nvSpPr>
      <xdr:spPr>
        <a:xfrm>
          <a:off x="13843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57675</xdr:rowOff>
    </xdr:from>
    <xdr:ext cx="762000" cy="259045"/>
    <xdr:sp macro="" textlink="">
      <xdr:nvSpPr>
        <xdr:cNvPr id="460" name="テキスト ボックス 459"/>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39624</xdr:rowOff>
    </xdr:from>
    <xdr:to>
      <xdr:col>19</xdr:col>
      <xdr:colOff>6350</xdr:colOff>
      <xdr:row>76</xdr:row>
      <xdr:rowOff>141224</xdr:rowOff>
    </xdr:to>
    <xdr:sp macro="" textlink="">
      <xdr:nvSpPr>
        <xdr:cNvPr id="461" name="円/楕円 460"/>
        <xdr:cNvSpPr/>
      </xdr:nvSpPr>
      <xdr:spPr>
        <a:xfrm>
          <a:off x="12954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151401</xdr:rowOff>
    </xdr:from>
    <xdr:ext cx="762000" cy="259045"/>
    <xdr:sp macro="" textlink="">
      <xdr:nvSpPr>
        <xdr:cNvPr id="462" name="テキスト ボックス 461"/>
        <xdr:cNvSpPr txBox="1"/>
      </xdr:nvSpPr>
      <xdr:spPr>
        <a:xfrm>
          <a:off x="12623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鳥取県大山町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138415</xdr:rowOff>
    </xdr:from>
    <xdr:to>
      <xdr:col>4</xdr:col>
      <xdr:colOff>1117600</xdr:colOff>
      <xdr:row>19</xdr:row>
      <xdr:rowOff>170564</xdr:rowOff>
    </xdr:to>
    <xdr:cxnSp macro="">
      <xdr:nvCxnSpPr>
        <xdr:cNvPr id="45" name="直線コネクタ 44"/>
        <xdr:cNvCxnSpPr/>
      </xdr:nvCxnSpPr>
      <xdr:spPr bwMode="auto">
        <a:xfrm flipV="1">
          <a:off x="5651500" y="2243440"/>
          <a:ext cx="0" cy="12322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142641</xdr:rowOff>
    </xdr:from>
    <xdr:ext cx="762000" cy="259045"/>
    <xdr:sp macro="" textlink="">
      <xdr:nvSpPr>
        <xdr:cNvPr id="46" name="人口1人当たり決算額の推移最小値テキスト130"/>
        <xdr:cNvSpPr txBox="1"/>
      </xdr:nvSpPr>
      <xdr:spPr>
        <a:xfrm>
          <a:off x="5740400" y="344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60,533</a:t>
          </a:r>
          <a:endParaRPr kumimoji="1" lang="ja-JP" altLang="en-US" sz="1000" b="1">
            <a:latin typeface="ＭＳ Ｐゴシック"/>
          </a:endParaRPr>
        </a:p>
      </xdr:txBody>
    </xdr:sp>
    <xdr:clientData/>
  </xdr:oneCellAnchor>
  <xdr:twoCellAnchor>
    <xdr:from>
      <xdr:col>4</xdr:col>
      <xdr:colOff>1028700</xdr:colOff>
      <xdr:row>19</xdr:row>
      <xdr:rowOff>170564</xdr:rowOff>
    </xdr:from>
    <xdr:to>
      <xdr:col>5</xdr:col>
      <xdr:colOff>73025</xdr:colOff>
      <xdr:row>19</xdr:row>
      <xdr:rowOff>170564</xdr:rowOff>
    </xdr:to>
    <xdr:cxnSp macro="">
      <xdr:nvCxnSpPr>
        <xdr:cNvPr id="47" name="直線コネクタ 46"/>
        <xdr:cNvCxnSpPr/>
      </xdr:nvCxnSpPr>
      <xdr:spPr bwMode="auto">
        <a:xfrm>
          <a:off x="5562600" y="34757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53342</xdr:rowOff>
    </xdr:from>
    <xdr:ext cx="762000" cy="259045"/>
    <xdr:sp macro="" textlink="">
      <xdr:nvSpPr>
        <xdr:cNvPr id="48" name="人口1人当たり決算額の推移最大値テキスト130"/>
        <xdr:cNvSpPr txBox="1"/>
      </xdr:nvSpPr>
      <xdr:spPr>
        <a:xfrm>
          <a:off x="5740400" y="198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222,252</a:t>
          </a:r>
          <a:endParaRPr kumimoji="1" lang="ja-JP" altLang="en-US" sz="1000" b="1">
            <a:latin typeface="ＭＳ Ｐゴシック"/>
          </a:endParaRPr>
        </a:p>
      </xdr:txBody>
    </xdr:sp>
    <xdr:clientData/>
  </xdr:oneCellAnchor>
  <xdr:twoCellAnchor>
    <xdr:from>
      <xdr:col>4</xdr:col>
      <xdr:colOff>1028700</xdr:colOff>
      <xdr:row>12</xdr:row>
      <xdr:rowOff>138415</xdr:rowOff>
    </xdr:from>
    <xdr:to>
      <xdr:col>5</xdr:col>
      <xdr:colOff>73025</xdr:colOff>
      <xdr:row>12</xdr:row>
      <xdr:rowOff>138415</xdr:rowOff>
    </xdr:to>
    <xdr:cxnSp macro="">
      <xdr:nvCxnSpPr>
        <xdr:cNvPr id="49" name="直線コネクタ 48"/>
        <xdr:cNvCxnSpPr/>
      </xdr:nvCxnSpPr>
      <xdr:spPr bwMode="auto">
        <a:xfrm>
          <a:off x="5562600" y="224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8098</xdr:rowOff>
    </xdr:from>
    <xdr:to>
      <xdr:col>4</xdr:col>
      <xdr:colOff>1117600</xdr:colOff>
      <xdr:row>17</xdr:row>
      <xdr:rowOff>10551</xdr:rowOff>
    </xdr:to>
    <xdr:cxnSp macro="">
      <xdr:nvCxnSpPr>
        <xdr:cNvPr id="50" name="直線コネクタ 49"/>
        <xdr:cNvCxnSpPr/>
      </xdr:nvCxnSpPr>
      <xdr:spPr bwMode="auto">
        <a:xfrm>
          <a:off x="5003800" y="2970373"/>
          <a:ext cx="647700" cy="2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2435</xdr:rowOff>
    </xdr:from>
    <xdr:ext cx="762000" cy="259045"/>
    <xdr:sp macro="" textlink="">
      <xdr:nvSpPr>
        <xdr:cNvPr id="51" name="人口1人当たり決算額の推移平均値テキスト130"/>
        <xdr:cNvSpPr txBox="1"/>
      </xdr:nvSpPr>
      <xdr:spPr>
        <a:xfrm>
          <a:off x="5740400" y="2964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117,266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30358</xdr:rowOff>
    </xdr:from>
    <xdr:to>
      <xdr:col>5</xdr:col>
      <xdr:colOff>34925</xdr:colOff>
      <xdr:row>17</xdr:row>
      <xdr:rowOff>131958</xdr:rowOff>
    </xdr:to>
    <xdr:sp macro="" textlink="">
      <xdr:nvSpPr>
        <xdr:cNvPr id="52" name="フローチャート : 判断 51"/>
        <xdr:cNvSpPr/>
      </xdr:nvSpPr>
      <xdr:spPr bwMode="auto">
        <a:xfrm>
          <a:off x="56007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8098</xdr:rowOff>
    </xdr:from>
    <xdr:to>
      <xdr:col>4</xdr:col>
      <xdr:colOff>469900</xdr:colOff>
      <xdr:row>17</xdr:row>
      <xdr:rowOff>62642</xdr:rowOff>
    </xdr:to>
    <xdr:cxnSp macro="">
      <xdr:nvCxnSpPr>
        <xdr:cNvPr id="53" name="直線コネクタ 52"/>
        <xdr:cNvCxnSpPr/>
      </xdr:nvCxnSpPr>
      <xdr:spPr bwMode="auto">
        <a:xfrm flipV="1">
          <a:off x="4305300" y="2970373"/>
          <a:ext cx="698500" cy="54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41057</xdr:rowOff>
    </xdr:from>
    <xdr:to>
      <xdr:col>4</xdr:col>
      <xdr:colOff>520700</xdr:colOff>
      <xdr:row>17</xdr:row>
      <xdr:rowOff>142657</xdr:rowOff>
    </xdr:to>
    <xdr:sp macro="" textlink="">
      <xdr:nvSpPr>
        <xdr:cNvPr id="54" name="フローチャート : 判断 53"/>
        <xdr:cNvSpPr/>
      </xdr:nvSpPr>
      <xdr:spPr bwMode="auto">
        <a:xfrm>
          <a:off x="4953000" y="3003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127434</xdr:rowOff>
    </xdr:from>
    <xdr:ext cx="736600" cy="259045"/>
    <xdr:sp macro="" textlink="">
      <xdr:nvSpPr>
        <xdr:cNvPr id="55" name="テキスト ボックス 54"/>
        <xdr:cNvSpPr txBox="1"/>
      </xdr:nvSpPr>
      <xdr:spPr>
        <a:xfrm>
          <a:off x="4622800" y="3089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45100</xdr:rowOff>
    </xdr:from>
    <xdr:to>
      <xdr:col>3</xdr:col>
      <xdr:colOff>904875</xdr:colOff>
      <xdr:row>17</xdr:row>
      <xdr:rowOff>62642</xdr:rowOff>
    </xdr:to>
    <xdr:cxnSp macro="">
      <xdr:nvCxnSpPr>
        <xdr:cNvPr id="56" name="直線コネクタ 55"/>
        <xdr:cNvCxnSpPr/>
      </xdr:nvCxnSpPr>
      <xdr:spPr bwMode="auto">
        <a:xfrm>
          <a:off x="3606800" y="3007375"/>
          <a:ext cx="698500" cy="17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63825</xdr:rowOff>
    </xdr:from>
    <xdr:to>
      <xdr:col>3</xdr:col>
      <xdr:colOff>955675</xdr:colOff>
      <xdr:row>17</xdr:row>
      <xdr:rowOff>165425</xdr:rowOff>
    </xdr:to>
    <xdr:sp macro="" textlink="">
      <xdr:nvSpPr>
        <xdr:cNvPr id="57" name="フローチャート : 判断 56"/>
        <xdr:cNvSpPr/>
      </xdr:nvSpPr>
      <xdr:spPr bwMode="auto">
        <a:xfrm>
          <a:off x="4254500" y="3026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150202</xdr:rowOff>
    </xdr:from>
    <xdr:ext cx="762000" cy="259045"/>
    <xdr:sp macro="" textlink="">
      <xdr:nvSpPr>
        <xdr:cNvPr id="58" name="テキスト ボックス 57"/>
        <xdr:cNvSpPr txBox="1"/>
      </xdr:nvSpPr>
      <xdr:spPr>
        <a:xfrm>
          <a:off x="3924300" y="31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5781</xdr:rowOff>
    </xdr:from>
    <xdr:to>
      <xdr:col>3</xdr:col>
      <xdr:colOff>206375</xdr:colOff>
      <xdr:row>17</xdr:row>
      <xdr:rowOff>45100</xdr:rowOff>
    </xdr:to>
    <xdr:cxnSp macro="">
      <xdr:nvCxnSpPr>
        <xdr:cNvPr id="59" name="直線コネクタ 58"/>
        <xdr:cNvCxnSpPr/>
      </xdr:nvCxnSpPr>
      <xdr:spPr bwMode="auto">
        <a:xfrm>
          <a:off x="2908300" y="2968056"/>
          <a:ext cx="698500" cy="39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38191</xdr:rowOff>
    </xdr:from>
    <xdr:to>
      <xdr:col>3</xdr:col>
      <xdr:colOff>257175</xdr:colOff>
      <xdr:row>17</xdr:row>
      <xdr:rowOff>139791</xdr:rowOff>
    </xdr:to>
    <xdr:sp macro="" textlink="">
      <xdr:nvSpPr>
        <xdr:cNvPr id="60" name="フローチャート : 判断 59"/>
        <xdr:cNvSpPr/>
      </xdr:nvSpPr>
      <xdr:spPr bwMode="auto">
        <a:xfrm>
          <a:off x="3556000" y="3000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124568</xdr:rowOff>
    </xdr:from>
    <xdr:ext cx="762000" cy="259045"/>
    <xdr:sp macro="" textlink="">
      <xdr:nvSpPr>
        <xdr:cNvPr id="61" name="テキスト ボックス 60"/>
        <xdr:cNvSpPr txBox="1"/>
      </xdr:nvSpPr>
      <xdr:spPr>
        <a:xfrm>
          <a:off x="3225800" y="308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24247</xdr:rowOff>
    </xdr:from>
    <xdr:to>
      <xdr:col>2</xdr:col>
      <xdr:colOff>692150</xdr:colOff>
      <xdr:row>17</xdr:row>
      <xdr:rowOff>125847</xdr:rowOff>
    </xdr:to>
    <xdr:sp macro="" textlink="">
      <xdr:nvSpPr>
        <xdr:cNvPr id="62" name="フローチャート : 判断 61"/>
        <xdr:cNvSpPr/>
      </xdr:nvSpPr>
      <xdr:spPr bwMode="auto">
        <a:xfrm>
          <a:off x="2857500" y="298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110624</xdr:rowOff>
    </xdr:from>
    <xdr:ext cx="762000" cy="259045"/>
    <xdr:sp macro="" textlink="">
      <xdr:nvSpPr>
        <xdr:cNvPr id="63" name="テキスト ボックス 62"/>
        <xdr:cNvSpPr txBox="1"/>
      </xdr:nvSpPr>
      <xdr:spPr>
        <a:xfrm>
          <a:off x="2527300" y="307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131201</xdr:rowOff>
    </xdr:from>
    <xdr:to>
      <xdr:col>5</xdr:col>
      <xdr:colOff>34925</xdr:colOff>
      <xdr:row>17</xdr:row>
      <xdr:rowOff>61351</xdr:rowOff>
    </xdr:to>
    <xdr:sp macro="" textlink="">
      <xdr:nvSpPr>
        <xdr:cNvPr id="69" name="円/楕円 68"/>
        <xdr:cNvSpPr/>
      </xdr:nvSpPr>
      <xdr:spPr bwMode="auto">
        <a:xfrm>
          <a:off x="5600700" y="2922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147728</xdr:rowOff>
    </xdr:from>
    <xdr:ext cx="762000" cy="259045"/>
    <xdr:sp macro="" textlink="">
      <xdr:nvSpPr>
        <xdr:cNvPr id="70" name="人口1人当たり決算額の推移該当値テキスト130"/>
        <xdr:cNvSpPr txBox="1"/>
      </xdr:nvSpPr>
      <xdr:spPr>
        <a:xfrm>
          <a:off x="5740400" y="276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126,532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128748</xdr:rowOff>
    </xdr:from>
    <xdr:to>
      <xdr:col>4</xdr:col>
      <xdr:colOff>520700</xdr:colOff>
      <xdr:row>17</xdr:row>
      <xdr:rowOff>58898</xdr:rowOff>
    </xdr:to>
    <xdr:sp macro="" textlink="">
      <xdr:nvSpPr>
        <xdr:cNvPr id="71" name="円/楕円 70"/>
        <xdr:cNvSpPr/>
      </xdr:nvSpPr>
      <xdr:spPr bwMode="auto">
        <a:xfrm>
          <a:off x="4953000" y="2919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69075</xdr:rowOff>
    </xdr:from>
    <xdr:ext cx="736600" cy="259045"/>
    <xdr:sp macro="" textlink="">
      <xdr:nvSpPr>
        <xdr:cNvPr id="72" name="テキスト ボックス 71"/>
        <xdr:cNvSpPr txBox="1"/>
      </xdr:nvSpPr>
      <xdr:spPr>
        <a:xfrm>
          <a:off x="4622800" y="2688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126,854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11842</xdr:rowOff>
    </xdr:from>
    <xdr:to>
      <xdr:col>3</xdr:col>
      <xdr:colOff>955675</xdr:colOff>
      <xdr:row>17</xdr:row>
      <xdr:rowOff>113442</xdr:rowOff>
    </xdr:to>
    <xdr:sp macro="" textlink="">
      <xdr:nvSpPr>
        <xdr:cNvPr id="73" name="円/楕円 72"/>
        <xdr:cNvSpPr/>
      </xdr:nvSpPr>
      <xdr:spPr bwMode="auto">
        <a:xfrm>
          <a:off x="4254500" y="2974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123619</xdr:rowOff>
    </xdr:from>
    <xdr:ext cx="762000" cy="259045"/>
    <xdr:sp macro="" textlink="">
      <xdr:nvSpPr>
        <xdr:cNvPr id="74" name="テキスト ボックス 73"/>
        <xdr:cNvSpPr txBox="1"/>
      </xdr:nvSpPr>
      <xdr:spPr>
        <a:xfrm>
          <a:off x="3924300" y="2742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119,696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165750</xdr:rowOff>
    </xdr:from>
    <xdr:to>
      <xdr:col>3</xdr:col>
      <xdr:colOff>257175</xdr:colOff>
      <xdr:row>17</xdr:row>
      <xdr:rowOff>95900</xdr:rowOff>
    </xdr:to>
    <xdr:sp macro="" textlink="">
      <xdr:nvSpPr>
        <xdr:cNvPr id="75" name="円/楕円 74"/>
        <xdr:cNvSpPr/>
      </xdr:nvSpPr>
      <xdr:spPr bwMode="auto">
        <a:xfrm>
          <a:off x="3556000" y="2956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106077</xdr:rowOff>
    </xdr:from>
    <xdr:ext cx="762000" cy="259045"/>
    <xdr:sp macro="" textlink="">
      <xdr:nvSpPr>
        <xdr:cNvPr id="76" name="テキスト ボックス 75"/>
        <xdr:cNvSpPr txBox="1"/>
      </xdr:nvSpPr>
      <xdr:spPr>
        <a:xfrm>
          <a:off x="3225800" y="272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121,998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126431</xdr:rowOff>
    </xdr:from>
    <xdr:to>
      <xdr:col>2</xdr:col>
      <xdr:colOff>692150</xdr:colOff>
      <xdr:row>17</xdr:row>
      <xdr:rowOff>56581</xdr:rowOff>
    </xdr:to>
    <xdr:sp macro="" textlink="">
      <xdr:nvSpPr>
        <xdr:cNvPr id="77" name="円/楕円 76"/>
        <xdr:cNvSpPr/>
      </xdr:nvSpPr>
      <xdr:spPr bwMode="auto">
        <a:xfrm>
          <a:off x="2857500" y="2917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66758</xdr:rowOff>
    </xdr:from>
    <xdr:ext cx="762000" cy="259045"/>
    <xdr:sp macro="" textlink="">
      <xdr:nvSpPr>
        <xdr:cNvPr id="78" name="テキスト ボックス 77"/>
        <xdr:cNvSpPr txBox="1"/>
      </xdr:nvSpPr>
      <xdr:spPr>
        <a:xfrm>
          <a:off x="2527300" y="268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322091</xdr:rowOff>
    </xdr:from>
    <xdr:to>
      <xdr:col>4</xdr:col>
      <xdr:colOff>1117600</xdr:colOff>
      <xdr:row>37</xdr:row>
      <xdr:rowOff>318243</xdr:rowOff>
    </xdr:to>
    <xdr:cxnSp macro="">
      <xdr:nvCxnSpPr>
        <xdr:cNvPr id="107" name="直線コネクタ 106"/>
        <xdr:cNvCxnSpPr/>
      </xdr:nvCxnSpPr>
      <xdr:spPr bwMode="auto">
        <a:xfrm flipV="1">
          <a:off x="5651500" y="6246641"/>
          <a:ext cx="0" cy="1196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290320</xdr:rowOff>
    </xdr:from>
    <xdr:ext cx="762000" cy="259045"/>
    <xdr:sp macro="" textlink="">
      <xdr:nvSpPr>
        <xdr:cNvPr id="108" name="人口1人当たり決算額の推移最小値テキスト445"/>
        <xdr:cNvSpPr txBox="1"/>
      </xdr:nvSpPr>
      <xdr:spPr>
        <a:xfrm>
          <a:off x="5740400" y="741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5,961</a:t>
          </a:r>
          <a:endParaRPr kumimoji="1" lang="ja-JP" altLang="en-US" sz="1000" b="1">
            <a:latin typeface="ＭＳ Ｐゴシック"/>
          </a:endParaRPr>
        </a:p>
      </xdr:txBody>
    </xdr:sp>
    <xdr:clientData/>
  </xdr:oneCellAnchor>
  <xdr:twoCellAnchor>
    <xdr:from>
      <xdr:col>4</xdr:col>
      <xdr:colOff>1028700</xdr:colOff>
      <xdr:row>37</xdr:row>
      <xdr:rowOff>318243</xdr:rowOff>
    </xdr:from>
    <xdr:to>
      <xdr:col>5</xdr:col>
      <xdr:colOff>73025</xdr:colOff>
      <xdr:row>37</xdr:row>
      <xdr:rowOff>318243</xdr:rowOff>
    </xdr:to>
    <xdr:cxnSp macro="">
      <xdr:nvCxnSpPr>
        <xdr:cNvPr id="109" name="直線コネクタ 108"/>
        <xdr:cNvCxnSpPr/>
      </xdr:nvCxnSpPr>
      <xdr:spPr bwMode="auto">
        <a:xfrm>
          <a:off x="5562600" y="7442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65568</xdr:rowOff>
    </xdr:from>
    <xdr:ext cx="762000" cy="259045"/>
    <xdr:sp macro="" textlink="">
      <xdr:nvSpPr>
        <xdr:cNvPr id="110" name="人口1人当たり決算額の推移最大値テキスト445"/>
        <xdr:cNvSpPr txBox="1"/>
      </xdr:nvSpPr>
      <xdr:spPr>
        <a:xfrm>
          <a:off x="5740400" y="599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68,759</a:t>
          </a:r>
          <a:endParaRPr kumimoji="1" lang="ja-JP" altLang="en-US" sz="1000" b="1">
            <a:latin typeface="ＭＳ Ｐゴシック"/>
          </a:endParaRPr>
        </a:p>
      </xdr:txBody>
    </xdr:sp>
    <xdr:clientData/>
  </xdr:oneCellAnchor>
  <xdr:twoCellAnchor>
    <xdr:from>
      <xdr:col>4</xdr:col>
      <xdr:colOff>1028700</xdr:colOff>
      <xdr:row>33</xdr:row>
      <xdr:rowOff>322091</xdr:rowOff>
    </xdr:from>
    <xdr:to>
      <xdr:col>5</xdr:col>
      <xdr:colOff>73025</xdr:colOff>
      <xdr:row>33</xdr:row>
      <xdr:rowOff>322091</xdr:rowOff>
    </xdr:to>
    <xdr:cxnSp macro="">
      <xdr:nvCxnSpPr>
        <xdr:cNvPr id="111" name="直線コネクタ 110"/>
        <xdr:cNvCxnSpPr/>
      </xdr:nvCxnSpPr>
      <xdr:spPr bwMode="auto">
        <a:xfrm>
          <a:off x="5562600" y="62466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65774</xdr:rowOff>
    </xdr:from>
    <xdr:to>
      <xdr:col>4</xdr:col>
      <xdr:colOff>1117600</xdr:colOff>
      <xdr:row>36</xdr:row>
      <xdr:rowOff>71412</xdr:rowOff>
    </xdr:to>
    <xdr:cxnSp macro="">
      <xdr:nvCxnSpPr>
        <xdr:cNvPr id="112" name="直線コネクタ 111"/>
        <xdr:cNvCxnSpPr/>
      </xdr:nvCxnSpPr>
      <xdr:spPr bwMode="auto">
        <a:xfrm flipV="1">
          <a:off x="5003800" y="7019024"/>
          <a:ext cx="647700" cy="5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156963</xdr:rowOff>
    </xdr:from>
    <xdr:ext cx="762000" cy="259045"/>
    <xdr:sp macro="" textlink="">
      <xdr:nvSpPr>
        <xdr:cNvPr id="113" name="人口1人当たり決算額の推移平均値テキスト445"/>
        <xdr:cNvSpPr txBox="1"/>
      </xdr:nvSpPr>
      <xdr:spPr>
        <a:xfrm>
          <a:off x="5740400" y="67673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30,628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311886</xdr:rowOff>
    </xdr:from>
    <xdr:to>
      <xdr:col>5</xdr:col>
      <xdr:colOff>34925</xdr:colOff>
      <xdr:row>36</xdr:row>
      <xdr:rowOff>70586</xdr:rowOff>
    </xdr:to>
    <xdr:sp macro="" textlink="">
      <xdr:nvSpPr>
        <xdr:cNvPr id="114" name="フローチャート : 判断 113"/>
        <xdr:cNvSpPr/>
      </xdr:nvSpPr>
      <xdr:spPr bwMode="auto">
        <a:xfrm>
          <a:off x="5600700" y="6922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253435</xdr:rowOff>
    </xdr:from>
    <xdr:to>
      <xdr:col>4</xdr:col>
      <xdr:colOff>469900</xdr:colOff>
      <xdr:row>36</xdr:row>
      <xdr:rowOff>71412</xdr:rowOff>
    </xdr:to>
    <xdr:cxnSp macro="">
      <xdr:nvCxnSpPr>
        <xdr:cNvPr id="115" name="直線コネクタ 114"/>
        <xdr:cNvCxnSpPr/>
      </xdr:nvCxnSpPr>
      <xdr:spPr bwMode="auto">
        <a:xfrm>
          <a:off x="4305300" y="6863785"/>
          <a:ext cx="698500" cy="160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270643</xdr:rowOff>
    </xdr:from>
    <xdr:to>
      <xdr:col>4</xdr:col>
      <xdr:colOff>520700</xdr:colOff>
      <xdr:row>36</xdr:row>
      <xdr:rowOff>29343</xdr:rowOff>
    </xdr:to>
    <xdr:sp macro="" textlink="">
      <xdr:nvSpPr>
        <xdr:cNvPr id="116" name="フローチャート : 判断 115"/>
        <xdr:cNvSpPr/>
      </xdr:nvSpPr>
      <xdr:spPr bwMode="auto">
        <a:xfrm>
          <a:off x="49530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39520</xdr:rowOff>
    </xdr:from>
    <xdr:ext cx="736600" cy="259045"/>
    <xdr:sp macro="" textlink="">
      <xdr:nvSpPr>
        <xdr:cNvPr id="117" name="テキスト ボックス 116"/>
        <xdr:cNvSpPr txBox="1"/>
      </xdr:nvSpPr>
      <xdr:spPr>
        <a:xfrm>
          <a:off x="4622800" y="6649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85528</xdr:rowOff>
    </xdr:from>
    <xdr:to>
      <xdr:col>3</xdr:col>
      <xdr:colOff>904875</xdr:colOff>
      <xdr:row>35</xdr:row>
      <xdr:rowOff>253435</xdr:rowOff>
    </xdr:to>
    <xdr:cxnSp macro="">
      <xdr:nvCxnSpPr>
        <xdr:cNvPr id="118" name="直線コネクタ 117"/>
        <xdr:cNvCxnSpPr/>
      </xdr:nvCxnSpPr>
      <xdr:spPr bwMode="auto">
        <a:xfrm>
          <a:off x="3606800" y="6695878"/>
          <a:ext cx="698500" cy="167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188119</xdr:rowOff>
    </xdr:from>
    <xdr:to>
      <xdr:col>3</xdr:col>
      <xdr:colOff>955675</xdr:colOff>
      <xdr:row>35</xdr:row>
      <xdr:rowOff>289719</xdr:rowOff>
    </xdr:to>
    <xdr:sp macro="" textlink="">
      <xdr:nvSpPr>
        <xdr:cNvPr id="119" name="フローチャート : 判断 118"/>
        <xdr:cNvSpPr/>
      </xdr:nvSpPr>
      <xdr:spPr bwMode="auto">
        <a:xfrm>
          <a:off x="42545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299896</xdr:rowOff>
    </xdr:from>
    <xdr:ext cx="762000" cy="259045"/>
    <xdr:sp macro="" textlink="">
      <xdr:nvSpPr>
        <xdr:cNvPr id="120" name="テキスト ボックス 119"/>
        <xdr:cNvSpPr txBox="1"/>
      </xdr:nvSpPr>
      <xdr:spPr>
        <a:xfrm>
          <a:off x="3924300" y="656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160585</xdr:rowOff>
    </xdr:from>
    <xdr:to>
      <xdr:col>3</xdr:col>
      <xdr:colOff>206375</xdr:colOff>
      <xdr:row>35</xdr:row>
      <xdr:rowOff>85528</xdr:rowOff>
    </xdr:to>
    <xdr:cxnSp macro="">
      <xdr:nvCxnSpPr>
        <xdr:cNvPr id="121" name="直線コネクタ 120"/>
        <xdr:cNvCxnSpPr/>
      </xdr:nvCxnSpPr>
      <xdr:spPr bwMode="auto">
        <a:xfrm>
          <a:off x="2908300" y="6428035"/>
          <a:ext cx="698500" cy="267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138512</xdr:rowOff>
    </xdr:from>
    <xdr:to>
      <xdr:col>3</xdr:col>
      <xdr:colOff>257175</xdr:colOff>
      <xdr:row>35</xdr:row>
      <xdr:rowOff>240112</xdr:rowOff>
    </xdr:to>
    <xdr:sp macro="" textlink="">
      <xdr:nvSpPr>
        <xdr:cNvPr id="122" name="フローチャート : 判断 121"/>
        <xdr:cNvSpPr/>
      </xdr:nvSpPr>
      <xdr:spPr bwMode="auto">
        <a:xfrm>
          <a:off x="35560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224889</xdr:rowOff>
    </xdr:from>
    <xdr:ext cx="762000" cy="259045"/>
    <xdr:sp macro="" textlink="">
      <xdr:nvSpPr>
        <xdr:cNvPr id="123" name="テキスト ボックス 122"/>
        <xdr:cNvSpPr txBox="1"/>
      </xdr:nvSpPr>
      <xdr:spPr>
        <a:xfrm>
          <a:off x="3225800" y="683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61950</xdr:rowOff>
    </xdr:from>
    <xdr:to>
      <xdr:col>2</xdr:col>
      <xdr:colOff>692150</xdr:colOff>
      <xdr:row>35</xdr:row>
      <xdr:rowOff>163550</xdr:rowOff>
    </xdr:to>
    <xdr:sp macro="" textlink="">
      <xdr:nvSpPr>
        <xdr:cNvPr id="124" name="フローチャート : 判断 123"/>
        <xdr:cNvSpPr/>
      </xdr:nvSpPr>
      <xdr:spPr bwMode="auto">
        <a:xfrm>
          <a:off x="28575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148327</xdr:rowOff>
    </xdr:from>
    <xdr:ext cx="762000" cy="259045"/>
    <xdr:sp macro="" textlink="">
      <xdr:nvSpPr>
        <xdr:cNvPr id="125" name="テキスト ボックス 124"/>
        <xdr:cNvSpPr txBox="1"/>
      </xdr:nvSpPr>
      <xdr:spPr>
        <a:xfrm>
          <a:off x="2527300" y="67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14974</xdr:rowOff>
    </xdr:from>
    <xdr:to>
      <xdr:col>5</xdr:col>
      <xdr:colOff>34925</xdr:colOff>
      <xdr:row>36</xdr:row>
      <xdr:rowOff>116574</xdr:rowOff>
    </xdr:to>
    <xdr:sp macro="" textlink="">
      <xdr:nvSpPr>
        <xdr:cNvPr id="131" name="円/楕円 130"/>
        <xdr:cNvSpPr/>
      </xdr:nvSpPr>
      <xdr:spPr bwMode="auto">
        <a:xfrm>
          <a:off x="5600700" y="6968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329951</xdr:rowOff>
    </xdr:from>
    <xdr:ext cx="762000" cy="259045"/>
    <xdr:sp macro="" textlink="">
      <xdr:nvSpPr>
        <xdr:cNvPr id="132" name="人口1人当たり決算額の推移該当値テキスト445"/>
        <xdr:cNvSpPr txBox="1"/>
      </xdr:nvSpPr>
      <xdr:spPr>
        <a:xfrm>
          <a:off x="5740400" y="694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28,214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20612</xdr:rowOff>
    </xdr:from>
    <xdr:to>
      <xdr:col>4</xdr:col>
      <xdr:colOff>520700</xdr:colOff>
      <xdr:row>36</xdr:row>
      <xdr:rowOff>122212</xdr:rowOff>
    </xdr:to>
    <xdr:sp macro="" textlink="">
      <xdr:nvSpPr>
        <xdr:cNvPr id="133" name="円/楕円 132"/>
        <xdr:cNvSpPr/>
      </xdr:nvSpPr>
      <xdr:spPr bwMode="auto">
        <a:xfrm>
          <a:off x="4953000" y="6973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106989</xdr:rowOff>
    </xdr:from>
    <xdr:ext cx="736600" cy="259045"/>
    <xdr:sp macro="" textlink="">
      <xdr:nvSpPr>
        <xdr:cNvPr id="134" name="テキスト ボックス 133"/>
        <xdr:cNvSpPr txBox="1"/>
      </xdr:nvSpPr>
      <xdr:spPr>
        <a:xfrm>
          <a:off x="4622800" y="7060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27,918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202635</xdr:rowOff>
    </xdr:from>
    <xdr:to>
      <xdr:col>3</xdr:col>
      <xdr:colOff>955675</xdr:colOff>
      <xdr:row>35</xdr:row>
      <xdr:rowOff>304235</xdr:rowOff>
    </xdr:to>
    <xdr:sp macro="" textlink="">
      <xdr:nvSpPr>
        <xdr:cNvPr id="135" name="円/楕円 134"/>
        <xdr:cNvSpPr/>
      </xdr:nvSpPr>
      <xdr:spPr bwMode="auto">
        <a:xfrm>
          <a:off x="4254500" y="6812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289012</xdr:rowOff>
    </xdr:from>
    <xdr:ext cx="762000" cy="259045"/>
    <xdr:sp macro="" textlink="">
      <xdr:nvSpPr>
        <xdr:cNvPr id="136" name="テキスト ボックス 135"/>
        <xdr:cNvSpPr txBox="1"/>
      </xdr:nvSpPr>
      <xdr:spPr>
        <a:xfrm>
          <a:off x="3924300" y="689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36,363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34728</xdr:rowOff>
    </xdr:from>
    <xdr:to>
      <xdr:col>3</xdr:col>
      <xdr:colOff>257175</xdr:colOff>
      <xdr:row>35</xdr:row>
      <xdr:rowOff>136328</xdr:rowOff>
    </xdr:to>
    <xdr:sp macro="" textlink="">
      <xdr:nvSpPr>
        <xdr:cNvPr id="137" name="円/楕円 136"/>
        <xdr:cNvSpPr/>
      </xdr:nvSpPr>
      <xdr:spPr bwMode="auto">
        <a:xfrm>
          <a:off x="3556000" y="6645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146505</xdr:rowOff>
    </xdr:from>
    <xdr:ext cx="762000" cy="259045"/>
    <xdr:sp macro="" textlink="">
      <xdr:nvSpPr>
        <xdr:cNvPr id="138" name="テキスト ボックス 137"/>
        <xdr:cNvSpPr txBox="1"/>
      </xdr:nvSpPr>
      <xdr:spPr>
        <a:xfrm>
          <a:off x="3225800" y="641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45,177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109785</xdr:rowOff>
    </xdr:from>
    <xdr:to>
      <xdr:col>2</xdr:col>
      <xdr:colOff>692150</xdr:colOff>
      <xdr:row>34</xdr:row>
      <xdr:rowOff>211385</xdr:rowOff>
    </xdr:to>
    <xdr:sp macro="" textlink="">
      <xdr:nvSpPr>
        <xdr:cNvPr id="139" name="円/楕円 138"/>
        <xdr:cNvSpPr/>
      </xdr:nvSpPr>
      <xdr:spPr bwMode="auto">
        <a:xfrm>
          <a:off x="2857500" y="6377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221562</xdr:rowOff>
    </xdr:from>
    <xdr:ext cx="762000" cy="259045"/>
    <xdr:sp macro="" textlink="">
      <xdr:nvSpPr>
        <xdr:cNvPr id="140" name="テキスト ボックス 139"/>
        <xdr:cNvSpPr txBox="1"/>
      </xdr:nvSpPr>
      <xdr:spPr>
        <a:xfrm>
          <a:off x="2527300" y="614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鳥取県大山町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17,003
16,942
189.83
11,432,834
10,675,517
608,169
7,360,776
10,879,128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122917</xdr:rowOff>
    </xdr:from>
    <xdr:to>
      <xdr:col>6</xdr:col>
      <xdr:colOff>510540</xdr:colOff>
      <xdr:row>39</xdr:row>
      <xdr:rowOff>91656</xdr:rowOff>
    </xdr:to>
    <xdr:cxnSp macro="">
      <xdr:nvCxnSpPr>
        <xdr:cNvPr id="56" name="直線コネクタ 55"/>
        <xdr:cNvCxnSpPr/>
      </xdr:nvCxnSpPr>
      <xdr:spPr>
        <a:xfrm flipV="1">
          <a:off x="4633595" y="5094967"/>
          <a:ext cx="1270" cy="1683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95483</xdr:rowOff>
    </xdr:from>
    <xdr:ext cx="534377" cy="259045"/>
    <xdr:sp macro="" textlink="">
      <xdr:nvSpPr>
        <xdr:cNvPr id="57" name="人件費最小値テキスト"/>
        <xdr:cNvSpPr txBox="1"/>
      </xdr:nvSpPr>
      <xdr:spPr>
        <a:xfrm>
          <a:off x="4686300" y="678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57,522</a:t>
          </a:r>
          <a:endParaRPr kumimoji="1" lang="ja-JP" altLang="en-US" sz="1000" b="1">
            <a:latin typeface="ＭＳ Ｐゴシック"/>
          </a:endParaRPr>
        </a:p>
      </xdr:txBody>
    </xdr:sp>
    <xdr:clientData/>
  </xdr:oneCellAnchor>
  <xdr:twoCellAnchor>
    <xdr:from>
      <xdr:col>6</xdr:col>
      <xdr:colOff>422275</xdr:colOff>
      <xdr:row>39</xdr:row>
      <xdr:rowOff>91656</xdr:rowOff>
    </xdr:from>
    <xdr:to>
      <xdr:col>6</xdr:col>
      <xdr:colOff>600075</xdr:colOff>
      <xdr:row>39</xdr:row>
      <xdr:rowOff>91656</xdr:rowOff>
    </xdr:to>
    <xdr:cxnSp macro="">
      <xdr:nvCxnSpPr>
        <xdr:cNvPr id="58" name="直線コネクタ 57"/>
        <xdr:cNvCxnSpPr/>
      </xdr:nvCxnSpPr>
      <xdr:spPr>
        <a:xfrm>
          <a:off x="4546600" y="677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69594</xdr:rowOff>
    </xdr:from>
    <xdr:ext cx="599010" cy="259045"/>
    <xdr:sp macro="" textlink="">
      <xdr:nvSpPr>
        <xdr:cNvPr id="59" name="人件費最大値テキスト"/>
        <xdr:cNvSpPr txBox="1"/>
      </xdr:nvSpPr>
      <xdr:spPr>
        <a:xfrm>
          <a:off x="4686300" y="487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145,881</a:t>
          </a:r>
          <a:endParaRPr kumimoji="1" lang="ja-JP" altLang="en-US" sz="1000" b="1">
            <a:latin typeface="ＭＳ Ｐゴシック"/>
          </a:endParaRPr>
        </a:p>
      </xdr:txBody>
    </xdr:sp>
    <xdr:clientData/>
  </xdr:oneCellAnchor>
  <xdr:twoCellAnchor>
    <xdr:from>
      <xdr:col>6</xdr:col>
      <xdr:colOff>422275</xdr:colOff>
      <xdr:row>29</xdr:row>
      <xdr:rowOff>122917</xdr:rowOff>
    </xdr:from>
    <xdr:to>
      <xdr:col>6</xdr:col>
      <xdr:colOff>600075</xdr:colOff>
      <xdr:row>29</xdr:row>
      <xdr:rowOff>122917</xdr:rowOff>
    </xdr:to>
    <xdr:cxnSp macro="">
      <xdr:nvCxnSpPr>
        <xdr:cNvPr id="60" name="直線コネクタ 59"/>
        <xdr:cNvCxnSpPr/>
      </xdr:nvCxnSpPr>
      <xdr:spPr>
        <a:xfrm>
          <a:off x="4546600" y="509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21304</xdr:rowOff>
    </xdr:from>
    <xdr:to>
      <xdr:col>6</xdr:col>
      <xdr:colOff>511175</xdr:colOff>
      <xdr:row>35</xdr:row>
      <xdr:rowOff>43326</xdr:rowOff>
    </xdr:to>
    <xdr:cxnSp macro="">
      <xdr:nvCxnSpPr>
        <xdr:cNvPr id="61" name="直線コネクタ 60"/>
        <xdr:cNvCxnSpPr/>
      </xdr:nvCxnSpPr>
      <xdr:spPr>
        <a:xfrm flipV="1">
          <a:off x="3797300" y="6022054"/>
          <a:ext cx="8382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157529</xdr:rowOff>
    </xdr:from>
    <xdr:ext cx="534377" cy="259045"/>
    <xdr:sp macro="" textlink="">
      <xdr:nvSpPr>
        <xdr:cNvPr id="62" name="人件費平均値テキスト"/>
        <xdr:cNvSpPr txBox="1"/>
      </xdr:nvSpPr>
      <xdr:spPr>
        <a:xfrm>
          <a:off x="4686300" y="5986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95,265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7652</xdr:rowOff>
    </xdr:from>
    <xdr:to>
      <xdr:col>6</xdr:col>
      <xdr:colOff>561975</xdr:colOff>
      <xdr:row>35</xdr:row>
      <xdr:rowOff>109252</xdr:rowOff>
    </xdr:to>
    <xdr:sp macro="" textlink="">
      <xdr:nvSpPr>
        <xdr:cNvPr id="63" name="フローチャート : 判断 62"/>
        <xdr:cNvSpPr/>
      </xdr:nvSpPr>
      <xdr:spPr>
        <a:xfrm>
          <a:off x="4584700" y="600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43326</xdr:rowOff>
    </xdr:from>
    <xdr:to>
      <xdr:col>5</xdr:col>
      <xdr:colOff>358775</xdr:colOff>
      <xdr:row>35</xdr:row>
      <xdr:rowOff>92189</xdr:rowOff>
    </xdr:to>
    <xdr:cxnSp macro="">
      <xdr:nvCxnSpPr>
        <xdr:cNvPr id="64" name="直線コネクタ 63"/>
        <xdr:cNvCxnSpPr/>
      </xdr:nvCxnSpPr>
      <xdr:spPr>
        <a:xfrm flipV="1">
          <a:off x="2908300" y="6044076"/>
          <a:ext cx="889000" cy="4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26683</xdr:rowOff>
    </xdr:from>
    <xdr:to>
      <xdr:col>5</xdr:col>
      <xdr:colOff>409575</xdr:colOff>
      <xdr:row>35</xdr:row>
      <xdr:rowOff>128283</xdr:rowOff>
    </xdr:to>
    <xdr:sp macro="" textlink="">
      <xdr:nvSpPr>
        <xdr:cNvPr id="65" name="フローチャート : 判断 64"/>
        <xdr:cNvSpPr/>
      </xdr:nvSpPr>
      <xdr:spPr>
        <a:xfrm>
          <a:off x="3746500" y="60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119410</xdr:rowOff>
    </xdr:from>
    <xdr:ext cx="534377" cy="259045"/>
    <xdr:sp macro="" textlink="">
      <xdr:nvSpPr>
        <xdr:cNvPr id="66" name="テキスト ボックス 65"/>
        <xdr:cNvSpPr txBox="1"/>
      </xdr:nvSpPr>
      <xdr:spPr>
        <a:xfrm>
          <a:off x="3530111" y="61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59271</xdr:rowOff>
    </xdr:from>
    <xdr:to>
      <xdr:col>4</xdr:col>
      <xdr:colOff>155575</xdr:colOff>
      <xdr:row>35</xdr:row>
      <xdr:rowOff>92189</xdr:rowOff>
    </xdr:to>
    <xdr:cxnSp macro="">
      <xdr:nvCxnSpPr>
        <xdr:cNvPr id="67" name="直線コネクタ 66"/>
        <xdr:cNvCxnSpPr/>
      </xdr:nvCxnSpPr>
      <xdr:spPr>
        <a:xfrm>
          <a:off x="2019300" y="6060021"/>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56667</xdr:rowOff>
    </xdr:from>
    <xdr:to>
      <xdr:col>4</xdr:col>
      <xdr:colOff>206375</xdr:colOff>
      <xdr:row>35</xdr:row>
      <xdr:rowOff>158267</xdr:rowOff>
    </xdr:to>
    <xdr:sp macro="" textlink="">
      <xdr:nvSpPr>
        <xdr:cNvPr id="68" name="フローチャート : 判断 67"/>
        <xdr:cNvSpPr/>
      </xdr:nvSpPr>
      <xdr:spPr>
        <a:xfrm>
          <a:off x="2857500" y="605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149394</xdr:rowOff>
    </xdr:from>
    <xdr:ext cx="534377" cy="259045"/>
    <xdr:sp macro="" textlink="">
      <xdr:nvSpPr>
        <xdr:cNvPr id="69" name="テキスト ボックス 68"/>
        <xdr:cNvSpPr txBox="1"/>
      </xdr:nvSpPr>
      <xdr:spPr>
        <a:xfrm>
          <a:off x="2641111" y="615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12274</xdr:rowOff>
    </xdr:from>
    <xdr:to>
      <xdr:col>2</xdr:col>
      <xdr:colOff>638175</xdr:colOff>
      <xdr:row>35</xdr:row>
      <xdr:rowOff>59271</xdr:rowOff>
    </xdr:to>
    <xdr:cxnSp macro="">
      <xdr:nvCxnSpPr>
        <xdr:cNvPr id="70" name="直線コネクタ 69"/>
        <xdr:cNvCxnSpPr/>
      </xdr:nvCxnSpPr>
      <xdr:spPr>
        <a:xfrm>
          <a:off x="1130300" y="6013024"/>
          <a:ext cx="889000" cy="4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151174</xdr:rowOff>
    </xdr:from>
    <xdr:to>
      <xdr:col>3</xdr:col>
      <xdr:colOff>3175</xdr:colOff>
      <xdr:row>35</xdr:row>
      <xdr:rowOff>81324</xdr:rowOff>
    </xdr:to>
    <xdr:sp macro="" textlink="">
      <xdr:nvSpPr>
        <xdr:cNvPr id="71" name="フローチャート : 判断 70"/>
        <xdr:cNvSpPr/>
      </xdr:nvSpPr>
      <xdr:spPr>
        <a:xfrm>
          <a:off x="1968500" y="59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97851</xdr:rowOff>
    </xdr:from>
    <xdr:ext cx="534377" cy="259045"/>
    <xdr:sp macro="" textlink="">
      <xdr:nvSpPr>
        <xdr:cNvPr id="72" name="テキスト ボックス 71"/>
        <xdr:cNvSpPr txBox="1"/>
      </xdr:nvSpPr>
      <xdr:spPr>
        <a:xfrm>
          <a:off x="1752111" y="57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125114</xdr:rowOff>
    </xdr:from>
    <xdr:to>
      <xdr:col>1</xdr:col>
      <xdr:colOff>485775</xdr:colOff>
      <xdr:row>35</xdr:row>
      <xdr:rowOff>55264</xdr:rowOff>
    </xdr:to>
    <xdr:sp macro="" textlink="">
      <xdr:nvSpPr>
        <xdr:cNvPr id="73" name="フローチャート : 判断 72"/>
        <xdr:cNvSpPr/>
      </xdr:nvSpPr>
      <xdr:spPr>
        <a:xfrm>
          <a:off x="1079500" y="59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71791</xdr:rowOff>
    </xdr:from>
    <xdr:ext cx="534377" cy="259045"/>
    <xdr:sp macro="" textlink="">
      <xdr:nvSpPr>
        <xdr:cNvPr id="74" name="テキスト ボックス 73"/>
        <xdr:cNvSpPr txBox="1"/>
      </xdr:nvSpPr>
      <xdr:spPr>
        <a:xfrm>
          <a:off x="863111" y="572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98,099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141954</xdr:rowOff>
    </xdr:from>
    <xdr:to>
      <xdr:col>6</xdr:col>
      <xdr:colOff>561975</xdr:colOff>
      <xdr:row>35</xdr:row>
      <xdr:rowOff>72104</xdr:rowOff>
    </xdr:to>
    <xdr:sp macro="" textlink="">
      <xdr:nvSpPr>
        <xdr:cNvPr id="80" name="円/楕円 79"/>
        <xdr:cNvSpPr/>
      </xdr:nvSpPr>
      <xdr:spPr>
        <a:xfrm>
          <a:off x="4584700" y="597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164831</xdr:rowOff>
    </xdr:from>
    <xdr:ext cx="534377" cy="259045"/>
    <xdr:sp macro="" textlink="">
      <xdr:nvSpPr>
        <xdr:cNvPr id="81" name="人件費該当値テキスト"/>
        <xdr:cNvSpPr txBox="1"/>
      </xdr:nvSpPr>
      <xdr:spPr>
        <a:xfrm>
          <a:off x="4686300" y="582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97,215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163976</xdr:rowOff>
    </xdr:from>
    <xdr:to>
      <xdr:col>5</xdr:col>
      <xdr:colOff>409575</xdr:colOff>
      <xdr:row>35</xdr:row>
      <xdr:rowOff>94126</xdr:rowOff>
    </xdr:to>
    <xdr:sp macro="" textlink="">
      <xdr:nvSpPr>
        <xdr:cNvPr id="82" name="円/楕円 81"/>
        <xdr:cNvSpPr/>
      </xdr:nvSpPr>
      <xdr:spPr>
        <a:xfrm>
          <a:off x="3746500" y="599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110653</xdr:rowOff>
    </xdr:from>
    <xdr:ext cx="534377" cy="259045"/>
    <xdr:sp macro="" textlink="">
      <xdr:nvSpPr>
        <xdr:cNvPr id="83" name="テキスト ボックス 82"/>
        <xdr:cNvSpPr txBox="1"/>
      </xdr:nvSpPr>
      <xdr:spPr>
        <a:xfrm>
          <a:off x="3530111" y="576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96,059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41389</xdr:rowOff>
    </xdr:from>
    <xdr:to>
      <xdr:col>4</xdr:col>
      <xdr:colOff>206375</xdr:colOff>
      <xdr:row>35</xdr:row>
      <xdr:rowOff>142989</xdr:rowOff>
    </xdr:to>
    <xdr:sp macro="" textlink="">
      <xdr:nvSpPr>
        <xdr:cNvPr id="84" name="円/楕円 83"/>
        <xdr:cNvSpPr/>
      </xdr:nvSpPr>
      <xdr:spPr>
        <a:xfrm>
          <a:off x="2857500" y="604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159516</xdr:rowOff>
    </xdr:from>
    <xdr:ext cx="534377" cy="259045"/>
    <xdr:sp macro="" textlink="">
      <xdr:nvSpPr>
        <xdr:cNvPr id="85" name="テキスト ボックス 84"/>
        <xdr:cNvSpPr txBox="1"/>
      </xdr:nvSpPr>
      <xdr:spPr>
        <a:xfrm>
          <a:off x="2641111" y="581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93,494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8471</xdr:rowOff>
    </xdr:from>
    <xdr:to>
      <xdr:col>3</xdr:col>
      <xdr:colOff>3175</xdr:colOff>
      <xdr:row>35</xdr:row>
      <xdr:rowOff>110071</xdr:rowOff>
    </xdr:to>
    <xdr:sp macro="" textlink="">
      <xdr:nvSpPr>
        <xdr:cNvPr id="86" name="円/楕円 85"/>
        <xdr:cNvSpPr/>
      </xdr:nvSpPr>
      <xdr:spPr>
        <a:xfrm>
          <a:off x="1968500" y="600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101198</xdr:rowOff>
    </xdr:from>
    <xdr:ext cx="534377" cy="259045"/>
    <xdr:sp macro="" textlink="">
      <xdr:nvSpPr>
        <xdr:cNvPr id="87" name="テキスト ボックス 86"/>
        <xdr:cNvSpPr txBox="1"/>
      </xdr:nvSpPr>
      <xdr:spPr>
        <a:xfrm>
          <a:off x="1752111" y="610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95,222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132924</xdr:rowOff>
    </xdr:from>
    <xdr:to>
      <xdr:col>1</xdr:col>
      <xdr:colOff>485775</xdr:colOff>
      <xdr:row>35</xdr:row>
      <xdr:rowOff>63074</xdr:rowOff>
    </xdr:to>
    <xdr:sp macro="" textlink="">
      <xdr:nvSpPr>
        <xdr:cNvPr id="88" name="円/楕円 87"/>
        <xdr:cNvSpPr/>
      </xdr:nvSpPr>
      <xdr:spPr>
        <a:xfrm>
          <a:off x="1079500" y="596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54201</xdr:rowOff>
    </xdr:from>
    <xdr:ext cx="534377" cy="259045"/>
    <xdr:sp macro="" textlink="">
      <xdr:nvSpPr>
        <xdr:cNvPr id="89" name="テキスト ボックス 88"/>
        <xdr:cNvSpPr txBox="1"/>
      </xdr:nvSpPr>
      <xdr:spPr>
        <a:xfrm>
          <a:off x="863111" y="605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64,638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43933</xdr:rowOff>
    </xdr:from>
    <xdr:to>
      <xdr:col>6</xdr:col>
      <xdr:colOff>510540</xdr:colOff>
      <xdr:row>59</xdr:row>
      <xdr:rowOff>148795</xdr:rowOff>
    </xdr:to>
    <xdr:cxnSp macro="">
      <xdr:nvCxnSpPr>
        <xdr:cNvPr id="116" name="直線コネクタ 115"/>
        <xdr:cNvCxnSpPr/>
      </xdr:nvCxnSpPr>
      <xdr:spPr>
        <a:xfrm flipV="1">
          <a:off x="4633595" y="8787883"/>
          <a:ext cx="1270" cy="1476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152622</xdr:rowOff>
    </xdr:from>
    <xdr:ext cx="534377" cy="259045"/>
    <xdr:sp macro="" textlink="">
      <xdr:nvSpPr>
        <xdr:cNvPr id="117" name="物件費最小値テキスト"/>
        <xdr:cNvSpPr txBox="1"/>
      </xdr:nvSpPr>
      <xdr:spPr>
        <a:xfrm>
          <a:off x="4686300" y="1026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56,943</a:t>
          </a:r>
          <a:endParaRPr kumimoji="1" lang="ja-JP" altLang="en-US" sz="1000" b="1">
            <a:latin typeface="ＭＳ Ｐゴシック"/>
          </a:endParaRPr>
        </a:p>
      </xdr:txBody>
    </xdr:sp>
    <xdr:clientData/>
  </xdr:oneCellAnchor>
  <xdr:twoCellAnchor>
    <xdr:from>
      <xdr:col>6</xdr:col>
      <xdr:colOff>422275</xdr:colOff>
      <xdr:row>59</xdr:row>
      <xdr:rowOff>148795</xdr:rowOff>
    </xdr:from>
    <xdr:to>
      <xdr:col>6</xdr:col>
      <xdr:colOff>600075</xdr:colOff>
      <xdr:row>59</xdr:row>
      <xdr:rowOff>148795</xdr:rowOff>
    </xdr:to>
    <xdr:cxnSp macro="">
      <xdr:nvCxnSpPr>
        <xdr:cNvPr id="118" name="直線コネクタ 117"/>
        <xdr:cNvCxnSpPr/>
      </xdr:nvCxnSpPr>
      <xdr:spPr>
        <a:xfrm>
          <a:off x="4546600" y="1026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162060</xdr:rowOff>
    </xdr:from>
    <xdr:ext cx="599010" cy="259045"/>
    <xdr:sp macro="" textlink="">
      <xdr:nvSpPr>
        <xdr:cNvPr id="119" name="物件費最大値テキスト"/>
        <xdr:cNvSpPr txBox="1"/>
      </xdr:nvSpPr>
      <xdr:spPr>
        <a:xfrm>
          <a:off x="4686300" y="856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147,365</a:t>
          </a:r>
          <a:endParaRPr kumimoji="1" lang="ja-JP" altLang="en-US" sz="1000" b="1">
            <a:latin typeface="ＭＳ Ｐゴシック"/>
          </a:endParaRPr>
        </a:p>
      </xdr:txBody>
    </xdr:sp>
    <xdr:clientData/>
  </xdr:oneCellAnchor>
  <xdr:twoCellAnchor>
    <xdr:from>
      <xdr:col>6</xdr:col>
      <xdr:colOff>422275</xdr:colOff>
      <xdr:row>51</xdr:row>
      <xdr:rowOff>43933</xdr:rowOff>
    </xdr:from>
    <xdr:to>
      <xdr:col>6</xdr:col>
      <xdr:colOff>600075</xdr:colOff>
      <xdr:row>51</xdr:row>
      <xdr:rowOff>43933</xdr:rowOff>
    </xdr:to>
    <xdr:cxnSp macro="">
      <xdr:nvCxnSpPr>
        <xdr:cNvPr id="120" name="直線コネクタ 119"/>
        <xdr:cNvCxnSpPr/>
      </xdr:nvCxnSpPr>
      <xdr:spPr>
        <a:xfrm>
          <a:off x="4546600" y="8787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3209</xdr:rowOff>
    </xdr:from>
    <xdr:to>
      <xdr:col>6</xdr:col>
      <xdr:colOff>511175</xdr:colOff>
      <xdr:row>54</xdr:row>
      <xdr:rowOff>59249</xdr:rowOff>
    </xdr:to>
    <xdr:cxnSp macro="">
      <xdr:nvCxnSpPr>
        <xdr:cNvPr id="121" name="直線コネクタ 120"/>
        <xdr:cNvCxnSpPr/>
      </xdr:nvCxnSpPr>
      <xdr:spPr>
        <a:xfrm flipV="1">
          <a:off x="3797300" y="9090059"/>
          <a:ext cx="838200" cy="22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99625</xdr:rowOff>
    </xdr:from>
    <xdr:ext cx="534377" cy="259045"/>
    <xdr:sp macro="" textlink="">
      <xdr:nvSpPr>
        <xdr:cNvPr id="122" name="物件費平均値テキスト"/>
        <xdr:cNvSpPr txBox="1"/>
      </xdr:nvSpPr>
      <xdr:spPr>
        <a:xfrm>
          <a:off x="4686300" y="9700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87,022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121198</xdr:rowOff>
    </xdr:from>
    <xdr:to>
      <xdr:col>6</xdr:col>
      <xdr:colOff>561975</xdr:colOff>
      <xdr:row>57</xdr:row>
      <xdr:rowOff>51348</xdr:rowOff>
    </xdr:to>
    <xdr:sp macro="" textlink="">
      <xdr:nvSpPr>
        <xdr:cNvPr id="123" name="フローチャート : 判断 122"/>
        <xdr:cNvSpPr/>
      </xdr:nvSpPr>
      <xdr:spPr>
        <a:xfrm>
          <a:off x="4584700" y="97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59249</xdr:rowOff>
    </xdr:from>
    <xdr:to>
      <xdr:col>5</xdr:col>
      <xdr:colOff>358775</xdr:colOff>
      <xdr:row>55</xdr:row>
      <xdr:rowOff>33124</xdr:rowOff>
    </xdr:to>
    <xdr:cxnSp macro="">
      <xdr:nvCxnSpPr>
        <xdr:cNvPr id="124" name="直線コネクタ 123"/>
        <xdr:cNvCxnSpPr/>
      </xdr:nvCxnSpPr>
      <xdr:spPr>
        <a:xfrm flipV="1">
          <a:off x="2908300" y="9317549"/>
          <a:ext cx="8890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60750</xdr:rowOff>
    </xdr:from>
    <xdr:to>
      <xdr:col>5</xdr:col>
      <xdr:colOff>409575</xdr:colOff>
      <xdr:row>57</xdr:row>
      <xdr:rowOff>162350</xdr:rowOff>
    </xdr:to>
    <xdr:sp macro="" textlink="">
      <xdr:nvSpPr>
        <xdr:cNvPr id="125" name="フローチャート : 判断 124"/>
        <xdr:cNvSpPr/>
      </xdr:nvSpPr>
      <xdr:spPr>
        <a:xfrm>
          <a:off x="3746500" y="98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153477</xdr:rowOff>
    </xdr:from>
    <xdr:ext cx="534377" cy="259045"/>
    <xdr:sp macro="" textlink="">
      <xdr:nvSpPr>
        <xdr:cNvPr id="126" name="テキスト ボックス 125"/>
        <xdr:cNvSpPr txBox="1"/>
      </xdr:nvSpPr>
      <xdr:spPr>
        <a:xfrm>
          <a:off x="3530111" y="9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33124</xdr:rowOff>
    </xdr:from>
    <xdr:to>
      <xdr:col>4</xdr:col>
      <xdr:colOff>155575</xdr:colOff>
      <xdr:row>55</xdr:row>
      <xdr:rowOff>152894</xdr:rowOff>
    </xdr:to>
    <xdr:cxnSp macro="">
      <xdr:nvCxnSpPr>
        <xdr:cNvPr id="127" name="直線コネクタ 126"/>
        <xdr:cNvCxnSpPr/>
      </xdr:nvCxnSpPr>
      <xdr:spPr>
        <a:xfrm flipV="1">
          <a:off x="2019300" y="9462874"/>
          <a:ext cx="889000" cy="11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122635</xdr:rowOff>
    </xdr:from>
    <xdr:to>
      <xdr:col>4</xdr:col>
      <xdr:colOff>206375</xdr:colOff>
      <xdr:row>58</xdr:row>
      <xdr:rowOff>52785</xdr:rowOff>
    </xdr:to>
    <xdr:sp macro="" textlink="">
      <xdr:nvSpPr>
        <xdr:cNvPr id="128" name="フローチャート : 判断 127"/>
        <xdr:cNvSpPr/>
      </xdr:nvSpPr>
      <xdr:spPr>
        <a:xfrm>
          <a:off x="2857500" y="989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43912</xdr:rowOff>
    </xdr:from>
    <xdr:ext cx="534377" cy="259045"/>
    <xdr:sp macro="" textlink="">
      <xdr:nvSpPr>
        <xdr:cNvPr id="129" name="テキスト ボックス 128"/>
        <xdr:cNvSpPr txBox="1"/>
      </xdr:nvSpPr>
      <xdr:spPr>
        <a:xfrm>
          <a:off x="2641111" y="998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21106</xdr:rowOff>
    </xdr:from>
    <xdr:to>
      <xdr:col>2</xdr:col>
      <xdr:colOff>638175</xdr:colOff>
      <xdr:row>55</xdr:row>
      <xdr:rowOff>152894</xdr:rowOff>
    </xdr:to>
    <xdr:cxnSp macro="">
      <xdr:nvCxnSpPr>
        <xdr:cNvPr id="130" name="直線コネクタ 129"/>
        <xdr:cNvCxnSpPr/>
      </xdr:nvCxnSpPr>
      <xdr:spPr>
        <a:xfrm>
          <a:off x="1130300" y="9450856"/>
          <a:ext cx="889000" cy="1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17201</xdr:rowOff>
    </xdr:from>
    <xdr:to>
      <xdr:col>3</xdr:col>
      <xdr:colOff>3175</xdr:colOff>
      <xdr:row>58</xdr:row>
      <xdr:rowOff>118801</xdr:rowOff>
    </xdr:to>
    <xdr:sp macro="" textlink="">
      <xdr:nvSpPr>
        <xdr:cNvPr id="131" name="フローチャート : 判断 130"/>
        <xdr:cNvSpPr/>
      </xdr:nvSpPr>
      <xdr:spPr>
        <a:xfrm>
          <a:off x="1968500" y="996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109928</xdr:rowOff>
    </xdr:from>
    <xdr:ext cx="534377" cy="259045"/>
    <xdr:sp macro="" textlink="">
      <xdr:nvSpPr>
        <xdr:cNvPr id="132" name="テキスト ボックス 131"/>
        <xdr:cNvSpPr txBox="1"/>
      </xdr:nvSpPr>
      <xdr:spPr>
        <a:xfrm>
          <a:off x="1752111" y="1005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23569</xdr:rowOff>
    </xdr:from>
    <xdr:to>
      <xdr:col>1</xdr:col>
      <xdr:colOff>485775</xdr:colOff>
      <xdr:row>57</xdr:row>
      <xdr:rowOff>125169</xdr:rowOff>
    </xdr:to>
    <xdr:sp macro="" textlink="">
      <xdr:nvSpPr>
        <xdr:cNvPr id="133" name="フローチャート : 判断 132"/>
        <xdr:cNvSpPr/>
      </xdr:nvSpPr>
      <xdr:spPr>
        <a:xfrm>
          <a:off x="1079500" y="979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116296</xdr:rowOff>
    </xdr:from>
    <xdr:ext cx="534377" cy="259045"/>
    <xdr:sp macro="" textlink="">
      <xdr:nvSpPr>
        <xdr:cNvPr id="134" name="テキスト ボックス 133"/>
        <xdr:cNvSpPr txBox="1"/>
      </xdr:nvSpPr>
      <xdr:spPr>
        <a:xfrm>
          <a:off x="863111" y="98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123859</xdr:rowOff>
    </xdr:from>
    <xdr:to>
      <xdr:col>6</xdr:col>
      <xdr:colOff>561975</xdr:colOff>
      <xdr:row>53</xdr:row>
      <xdr:rowOff>54009</xdr:rowOff>
    </xdr:to>
    <xdr:sp macro="" textlink="">
      <xdr:nvSpPr>
        <xdr:cNvPr id="140" name="円/楕円 139"/>
        <xdr:cNvSpPr/>
      </xdr:nvSpPr>
      <xdr:spPr>
        <a:xfrm>
          <a:off x="4584700" y="903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146736</xdr:rowOff>
    </xdr:from>
    <xdr:ext cx="599010" cy="259045"/>
    <xdr:sp macro="" textlink="">
      <xdr:nvSpPr>
        <xdr:cNvPr id="141" name="物件費該当値テキスト"/>
        <xdr:cNvSpPr txBox="1"/>
      </xdr:nvSpPr>
      <xdr:spPr>
        <a:xfrm>
          <a:off x="4686300" y="889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128,859</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8449</xdr:rowOff>
    </xdr:from>
    <xdr:to>
      <xdr:col>5</xdr:col>
      <xdr:colOff>409575</xdr:colOff>
      <xdr:row>54</xdr:row>
      <xdr:rowOff>110049</xdr:rowOff>
    </xdr:to>
    <xdr:sp macro="" textlink="">
      <xdr:nvSpPr>
        <xdr:cNvPr id="142" name="円/楕円 141"/>
        <xdr:cNvSpPr/>
      </xdr:nvSpPr>
      <xdr:spPr>
        <a:xfrm>
          <a:off x="3746500" y="926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126576</xdr:rowOff>
    </xdr:from>
    <xdr:ext cx="599010" cy="259045"/>
    <xdr:sp macro="" textlink="">
      <xdr:nvSpPr>
        <xdr:cNvPr id="143" name="テキスト ボックス 142"/>
        <xdr:cNvSpPr txBox="1"/>
      </xdr:nvSpPr>
      <xdr:spPr>
        <a:xfrm>
          <a:off x="3497794" y="904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114,927</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153774</xdr:rowOff>
    </xdr:from>
    <xdr:to>
      <xdr:col>4</xdr:col>
      <xdr:colOff>206375</xdr:colOff>
      <xdr:row>55</xdr:row>
      <xdr:rowOff>83924</xdr:rowOff>
    </xdr:to>
    <xdr:sp macro="" textlink="">
      <xdr:nvSpPr>
        <xdr:cNvPr id="144" name="円/楕円 143"/>
        <xdr:cNvSpPr/>
      </xdr:nvSpPr>
      <xdr:spPr>
        <a:xfrm>
          <a:off x="2857500" y="941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100451</xdr:rowOff>
    </xdr:from>
    <xdr:ext cx="599010" cy="259045"/>
    <xdr:sp macro="" textlink="">
      <xdr:nvSpPr>
        <xdr:cNvPr id="145" name="テキスト ボックス 144"/>
        <xdr:cNvSpPr txBox="1"/>
      </xdr:nvSpPr>
      <xdr:spPr>
        <a:xfrm>
          <a:off x="2608794" y="9187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106,027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102094</xdr:rowOff>
    </xdr:from>
    <xdr:to>
      <xdr:col>3</xdr:col>
      <xdr:colOff>3175</xdr:colOff>
      <xdr:row>56</xdr:row>
      <xdr:rowOff>32244</xdr:rowOff>
    </xdr:to>
    <xdr:sp macro="" textlink="">
      <xdr:nvSpPr>
        <xdr:cNvPr id="146" name="円/楕円 145"/>
        <xdr:cNvSpPr/>
      </xdr:nvSpPr>
      <xdr:spPr>
        <a:xfrm>
          <a:off x="1968500" y="953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48771</xdr:rowOff>
    </xdr:from>
    <xdr:ext cx="534377" cy="259045"/>
    <xdr:sp macro="" textlink="">
      <xdr:nvSpPr>
        <xdr:cNvPr id="147" name="テキスト ボックス 146"/>
        <xdr:cNvSpPr txBox="1"/>
      </xdr:nvSpPr>
      <xdr:spPr>
        <a:xfrm>
          <a:off x="1752111" y="930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98,692</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141756</xdr:rowOff>
    </xdr:from>
    <xdr:to>
      <xdr:col>1</xdr:col>
      <xdr:colOff>485775</xdr:colOff>
      <xdr:row>55</xdr:row>
      <xdr:rowOff>71906</xdr:rowOff>
    </xdr:to>
    <xdr:sp macro="" textlink="">
      <xdr:nvSpPr>
        <xdr:cNvPr id="148" name="円/楕円 147"/>
        <xdr:cNvSpPr/>
      </xdr:nvSpPr>
      <xdr:spPr>
        <a:xfrm>
          <a:off x="1079500" y="940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88433</xdr:rowOff>
    </xdr:from>
    <xdr:ext cx="599010" cy="259045"/>
    <xdr:sp macro="" textlink="">
      <xdr:nvSpPr>
        <xdr:cNvPr id="149" name="テキスト ボックス 148"/>
        <xdr:cNvSpPr txBox="1"/>
      </xdr:nvSpPr>
      <xdr:spPr>
        <a:xfrm>
          <a:off x="830794" y="9175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66456</xdr:rowOff>
    </xdr:from>
    <xdr:to>
      <xdr:col>6</xdr:col>
      <xdr:colOff>510540</xdr:colOff>
      <xdr:row>78</xdr:row>
      <xdr:rowOff>98278</xdr:rowOff>
    </xdr:to>
    <xdr:cxnSp macro="">
      <xdr:nvCxnSpPr>
        <xdr:cNvPr id="171" name="直線コネクタ 170"/>
        <xdr:cNvCxnSpPr/>
      </xdr:nvCxnSpPr>
      <xdr:spPr>
        <a:xfrm flipV="1">
          <a:off x="4633595" y="12067956"/>
          <a:ext cx="1270" cy="140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102105</xdr:rowOff>
    </xdr:from>
    <xdr:ext cx="378565" cy="259045"/>
    <xdr:sp macro="" textlink="">
      <xdr:nvSpPr>
        <xdr:cNvPr id="172" name="維持補修費最小値テキスト"/>
        <xdr:cNvSpPr txBox="1"/>
      </xdr:nvSpPr>
      <xdr:spPr>
        <a:xfrm>
          <a:off x="4686300" y="13475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78</xdr:row>
      <xdr:rowOff>98278</xdr:rowOff>
    </xdr:from>
    <xdr:to>
      <xdr:col>6</xdr:col>
      <xdr:colOff>600075</xdr:colOff>
      <xdr:row>78</xdr:row>
      <xdr:rowOff>98278</xdr:rowOff>
    </xdr:to>
    <xdr:cxnSp macro="">
      <xdr:nvCxnSpPr>
        <xdr:cNvPr id="173" name="直線コネクタ 172"/>
        <xdr:cNvCxnSpPr/>
      </xdr:nvCxnSpPr>
      <xdr:spPr>
        <a:xfrm>
          <a:off x="4546600" y="13471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13133</xdr:rowOff>
    </xdr:from>
    <xdr:ext cx="534377" cy="259045"/>
    <xdr:sp macro="" textlink="">
      <xdr:nvSpPr>
        <xdr:cNvPr id="174" name="維持補修費最大値テキスト"/>
        <xdr:cNvSpPr txBox="1"/>
      </xdr:nvSpPr>
      <xdr:spPr>
        <a:xfrm>
          <a:off x="4686300" y="1184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31,602</a:t>
          </a:r>
          <a:endParaRPr kumimoji="1" lang="ja-JP" altLang="en-US" sz="1000" b="1">
            <a:latin typeface="ＭＳ Ｐゴシック"/>
          </a:endParaRPr>
        </a:p>
      </xdr:txBody>
    </xdr:sp>
    <xdr:clientData/>
  </xdr:oneCellAnchor>
  <xdr:twoCellAnchor>
    <xdr:from>
      <xdr:col>6</xdr:col>
      <xdr:colOff>422275</xdr:colOff>
      <xdr:row>70</xdr:row>
      <xdr:rowOff>66456</xdr:rowOff>
    </xdr:from>
    <xdr:to>
      <xdr:col>6</xdr:col>
      <xdr:colOff>600075</xdr:colOff>
      <xdr:row>70</xdr:row>
      <xdr:rowOff>66456</xdr:rowOff>
    </xdr:to>
    <xdr:cxnSp macro="">
      <xdr:nvCxnSpPr>
        <xdr:cNvPr id="175" name="直線コネクタ 174"/>
        <xdr:cNvCxnSpPr/>
      </xdr:nvCxnSpPr>
      <xdr:spPr>
        <a:xfrm>
          <a:off x="4546600" y="120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98918</xdr:rowOff>
    </xdr:from>
    <xdr:to>
      <xdr:col>6</xdr:col>
      <xdr:colOff>511175</xdr:colOff>
      <xdr:row>76</xdr:row>
      <xdr:rowOff>150673</xdr:rowOff>
    </xdr:to>
    <xdr:cxnSp macro="">
      <xdr:nvCxnSpPr>
        <xdr:cNvPr id="176" name="直線コネクタ 175"/>
        <xdr:cNvCxnSpPr/>
      </xdr:nvCxnSpPr>
      <xdr:spPr>
        <a:xfrm flipV="1">
          <a:off x="3797300" y="13129118"/>
          <a:ext cx="8382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30990</xdr:rowOff>
    </xdr:from>
    <xdr:ext cx="469744" cy="259045"/>
    <xdr:sp macro="" textlink="">
      <xdr:nvSpPr>
        <xdr:cNvPr id="177" name="維持補修費平均値テキスト"/>
        <xdr:cNvSpPr txBox="1"/>
      </xdr:nvSpPr>
      <xdr:spPr>
        <a:xfrm>
          <a:off x="4686300" y="12889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8113</xdr:rowOff>
    </xdr:from>
    <xdr:to>
      <xdr:col>6</xdr:col>
      <xdr:colOff>561975</xdr:colOff>
      <xdr:row>76</xdr:row>
      <xdr:rowOff>109713</xdr:rowOff>
    </xdr:to>
    <xdr:sp macro="" textlink="">
      <xdr:nvSpPr>
        <xdr:cNvPr id="178" name="フローチャート : 判断 177"/>
        <xdr:cNvSpPr/>
      </xdr:nvSpPr>
      <xdr:spPr>
        <a:xfrm>
          <a:off x="45847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65725</xdr:rowOff>
    </xdr:from>
    <xdr:to>
      <xdr:col>5</xdr:col>
      <xdr:colOff>358775</xdr:colOff>
      <xdr:row>76</xdr:row>
      <xdr:rowOff>150673</xdr:rowOff>
    </xdr:to>
    <xdr:cxnSp macro="">
      <xdr:nvCxnSpPr>
        <xdr:cNvPr id="179" name="直線コネクタ 178"/>
        <xdr:cNvCxnSpPr/>
      </xdr:nvCxnSpPr>
      <xdr:spPr>
        <a:xfrm>
          <a:off x="2908300" y="13095925"/>
          <a:ext cx="889000" cy="8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26355</xdr:rowOff>
    </xdr:from>
    <xdr:to>
      <xdr:col>5</xdr:col>
      <xdr:colOff>409575</xdr:colOff>
      <xdr:row>76</xdr:row>
      <xdr:rowOff>127955</xdr:rowOff>
    </xdr:to>
    <xdr:sp macro="" textlink="">
      <xdr:nvSpPr>
        <xdr:cNvPr id="180" name="フローチャート : 判断 179"/>
        <xdr:cNvSpPr/>
      </xdr:nvSpPr>
      <xdr:spPr>
        <a:xfrm>
          <a:off x="3746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144482</xdr:rowOff>
    </xdr:from>
    <xdr:ext cx="469744" cy="259045"/>
    <xdr:sp macro="" textlink="">
      <xdr:nvSpPr>
        <xdr:cNvPr id="181" name="テキスト ボックス 180"/>
        <xdr:cNvSpPr txBox="1"/>
      </xdr:nvSpPr>
      <xdr:spPr>
        <a:xfrm>
          <a:off x="3562427" y="128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65725</xdr:rowOff>
    </xdr:from>
    <xdr:to>
      <xdr:col>4</xdr:col>
      <xdr:colOff>155575</xdr:colOff>
      <xdr:row>77</xdr:row>
      <xdr:rowOff>84471</xdr:rowOff>
    </xdr:to>
    <xdr:cxnSp macro="">
      <xdr:nvCxnSpPr>
        <xdr:cNvPr id="182" name="直線コネクタ 181"/>
        <xdr:cNvCxnSpPr/>
      </xdr:nvCxnSpPr>
      <xdr:spPr>
        <a:xfrm flipV="1">
          <a:off x="2019300" y="13095925"/>
          <a:ext cx="889000" cy="19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41900</xdr:rowOff>
    </xdr:from>
    <xdr:to>
      <xdr:col>4</xdr:col>
      <xdr:colOff>206375</xdr:colOff>
      <xdr:row>76</xdr:row>
      <xdr:rowOff>143500</xdr:rowOff>
    </xdr:to>
    <xdr:sp macro="" textlink="">
      <xdr:nvSpPr>
        <xdr:cNvPr id="183" name="フローチャート : 判断 182"/>
        <xdr:cNvSpPr/>
      </xdr:nvSpPr>
      <xdr:spPr>
        <a:xfrm>
          <a:off x="2857500" y="13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134627</xdr:rowOff>
    </xdr:from>
    <xdr:ext cx="469744" cy="259045"/>
    <xdr:sp macro="" textlink="">
      <xdr:nvSpPr>
        <xdr:cNvPr id="184" name="テキスト ボックス 183"/>
        <xdr:cNvSpPr txBox="1"/>
      </xdr:nvSpPr>
      <xdr:spPr>
        <a:xfrm>
          <a:off x="2673427" y="13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84471</xdr:rowOff>
    </xdr:from>
    <xdr:to>
      <xdr:col>2</xdr:col>
      <xdr:colOff>638175</xdr:colOff>
      <xdr:row>77</xdr:row>
      <xdr:rowOff>106553</xdr:rowOff>
    </xdr:to>
    <xdr:cxnSp macro="">
      <xdr:nvCxnSpPr>
        <xdr:cNvPr id="185" name="直線コネクタ 184"/>
        <xdr:cNvCxnSpPr/>
      </xdr:nvCxnSpPr>
      <xdr:spPr>
        <a:xfrm flipV="1">
          <a:off x="1130300" y="13286121"/>
          <a:ext cx="889000" cy="2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45740</xdr:rowOff>
    </xdr:from>
    <xdr:to>
      <xdr:col>3</xdr:col>
      <xdr:colOff>3175</xdr:colOff>
      <xdr:row>76</xdr:row>
      <xdr:rowOff>147340</xdr:rowOff>
    </xdr:to>
    <xdr:sp macro="" textlink="">
      <xdr:nvSpPr>
        <xdr:cNvPr id="186" name="フローチャート : 判断 185"/>
        <xdr:cNvSpPr/>
      </xdr:nvSpPr>
      <xdr:spPr>
        <a:xfrm>
          <a:off x="1968500" y="1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163868</xdr:rowOff>
    </xdr:from>
    <xdr:ext cx="469744" cy="259045"/>
    <xdr:sp macro="" textlink="">
      <xdr:nvSpPr>
        <xdr:cNvPr id="187" name="テキスト ボックス 186"/>
        <xdr:cNvSpPr txBox="1"/>
      </xdr:nvSpPr>
      <xdr:spPr>
        <a:xfrm>
          <a:off x="1784427" y="1285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72075</xdr:rowOff>
    </xdr:from>
    <xdr:to>
      <xdr:col>1</xdr:col>
      <xdr:colOff>485775</xdr:colOff>
      <xdr:row>77</xdr:row>
      <xdr:rowOff>2225</xdr:rowOff>
    </xdr:to>
    <xdr:sp macro="" textlink="">
      <xdr:nvSpPr>
        <xdr:cNvPr id="188" name="フローチャート : 判断 187"/>
        <xdr:cNvSpPr/>
      </xdr:nvSpPr>
      <xdr:spPr>
        <a:xfrm>
          <a:off x="1079500" y="1310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18752</xdr:rowOff>
    </xdr:from>
    <xdr:ext cx="469744" cy="259045"/>
    <xdr:sp macro="" textlink="">
      <xdr:nvSpPr>
        <xdr:cNvPr id="189" name="テキスト ボックス 188"/>
        <xdr:cNvSpPr txBox="1"/>
      </xdr:nvSpPr>
      <xdr:spPr>
        <a:xfrm>
          <a:off x="895427" y="128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48118</xdr:rowOff>
    </xdr:from>
    <xdr:to>
      <xdr:col>6</xdr:col>
      <xdr:colOff>561975</xdr:colOff>
      <xdr:row>76</xdr:row>
      <xdr:rowOff>149718</xdr:rowOff>
    </xdr:to>
    <xdr:sp macro="" textlink="">
      <xdr:nvSpPr>
        <xdr:cNvPr id="195" name="円/楕円 194"/>
        <xdr:cNvSpPr/>
      </xdr:nvSpPr>
      <xdr:spPr>
        <a:xfrm>
          <a:off x="4584700" y="1307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26545</xdr:rowOff>
    </xdr:from>
    <xdr:ext cx="469744" cy="259045"/>
    <xdr:sp macro="" textlink="">
      <xdr:nvSpPr>
        <xdr:cNvPr id="196" name="維持補修費該当値テキスト"/>
        <xdr:cNvSpPr txBox="1"/>
      </xdr:nvSpPr>
      <xdr:spPr>
        <a:xfrm>
          <a:off x="4686300" y="1305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8,392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99873</xdr:rowOff>
    </xdr:from>
    <xdr:to>
      <xdr:col>5</xdr:col>
      <xdr:colOff>409575</xdr:colOff>
      <xdr:row>77</xdr:row>
      <xdr:rowOff>30023</xdr:rowOff>
    </xdr:to>
    <xdr:sp macro="" textlink="">
      <xdr:nvSpPr>
        <xdr:cNvPr id="197" name="円/楕円 196"/>
        <xdr:cNvSpPr/>
      </xdr:nvSpPr>
      <xdr:spPr>
        <a:xfrm>
          <a:off x="3746500" y="131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21150</xdr:rowOff>
    </xdr:from>
    <xdr:ext cx="469744" cy="259045"/>
    <xdr:sp macro="" textlink="">
      <xdr:nvSpPr>
        <xdr:cNvPr id="198" name="テキスト ボックス 197"/>
        <xdr:cNvSpPr txBox="1"/>
      </xdr:nvSpPr>
      <xdr:spPr>
        <a:xfrm>
          <a:off x="3562427" y="1322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14925</xdr:rowOff>
    </xdr:from>
    <xdr:to>
      <xdr:col>4</xdr:col>
      <xdr:colOff>206375</xdr:colOff>
      <xdr:row>76</xdr:row>
      <xdr:rowOff>116525</xdr:rowOff>
    </xdr:to>
    <xdr:sp macro="" textlink="">
      <xdr:nvSpPr>
        <xdr:cNvPr id="199" name="円/楕円 198"/>
        <xdr:cNvSpPr/>
      </xdr:nvSpPr>
      <xdr:spPr>
        <a:xfrm>
          <a:off x="2857500" y="1304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133052</xdr:rowOff>
    </xdr:from>
    <xdr:ext cx="469744" cy="259045"/>
    <xdr:sp macro="" textlink="">
      <xdr:nvSpPr>
        <xdr:cNvPr id="200" name="テキスト ボックス 199"/>
        <xdr:cNvSpPr txBox="1"/>
      </xdr:nvSpPr>
      <xdr:spPr>
        <a:xfrm>
          <a:off x="2673427" y="1282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33671</xdr:rowOff>
    </xdr:from>
    <xdr:to>
      <xdr:col>3</xdr:col>
      <xdr:colOff>3175</xdr:colOff>
      <xdr:row>77</xdr:row>
      <xdr:rowOff>135271</xdr:rowOff>
    </xdr:to>
    <xdr:sp macro="" textlink="">
      <xdr:nvSpPr>
        <xdr:cNvPr id="201" name="円/楕円 200"/>
        <xdr:cNvSpPr/>
      </xdr:nvSpPr>
      <xdr:spPr>
        <a:xfrm>
          <a:off x="1968500" y="1323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126398</xdr:rowOff>
    </xdr:from>
    <xdr:ext cx="469744" cy="259045"/>
    <xdr:sp macro="" textlink="">
      <xdr:nvSpPr>
        <xdr:cNvPr id="202" name="テキスト ボックス 201"/>
        <xdr:cNvSpPr txBox="1"/>
      </xdr:nvSpPr>
      <xdr:spPr>
        <a:xfrm>
          <a:off x="1784427" y="1332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55753</xdr:rowOff>
    </xdr:from>
    <xdr:to>
      <xdr:col>1</xdr:col>
      <xdr:colOff>485775</xdr:colOff>
      <xdr:row>77</xdr:row>
      <xdr:rowOff>157353</xdr:rowOff>
    </xdr:to>
    <xdr:sp macro="" textlink="">
      <xdr:nvSpPr>
        <xdr:cNvPr id="203" name="円/楕円 202"/>
        <xdr:cNvSpPr/>
      </xdr:nvSpPr>
      <xdr:spPr>
        <a:xfrm>
          <a:off x="1079500" y="132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148480</xdr:rowOff>
    </xdr:from>
    <xdr:ext cx="469744" cy="259045"/>
    <xdr:sp macro="" textlink="">
      <xdr:nvSpPr>
        <xdr:cNvPr id="204" name="テキスト ボックス 203"/>
        <xdr:cNvSpPr txBox="1"/>
      </xdr:nvSpPr>
      <xdr:spPr>
        <a:xfrm>
          <a:off x="895427" y="1335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143300</xdr:rowOff>
    </xdr:from>
    <xdr:to>
      <xdr:col>6</xdr:col>
      <xdr:colOff>510540</xdr:colOff>
      <xdr:row>98</xdr:row>
      <xdr:rowOff>158865</xdr:rowOff>
    </xdr:to>
    <xdr:cxnSp macro="">
      <xdr:nvCxnSpPr>
        <xdr:cNvPr id="229" name="直線コネクタ 228"/>
        <xdr:cNvCxnSpPr/>
      </xdr:nvCxnSpPr>
      <xdr:spPr>
        <a:xfrm flipV="1">
          <a:off x="4633595" y="15573800"/>
          <a:ext cx="1270" cy="1387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162692</xdr:rowOff>
    </xdr:from>
    <xdr:ext cx="534377" cy="259045"/>
    <xdr:sp macro="" textlink="">
      <xdr:nvSpPr>
        <xdr:cNvPr id="230" name="扶助費最小値テキスト"/>
        <xdr:cNvSpPr txBox="1"/>
      </xdr:nvSpPr>
      <xdr:spPr>
        <a:xfrm>
          <a:off x="4686300" y="1696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42,994</a:t>
          </a:r>
          <a:endParaRPr kumimoji="1" lang="ja-JP" altLang="en-US" sz="1000" b="1">
            <a:latin typeface="ＭＳ Ｐゴシック"/>
          </a:endParaRPr>
        </a:p>
      </xdr:txBody>
    </xdr:sp>
    <xdr:clientData/>
  </xdr:oneCellAnchor>
  <xdr:twoCellAnchor>
    <xdr:from>
      <xdr:col>6</xdr:col>
      <xdr:colOff>422275</xdr:colOff>
      <xdr:row>98</xdr:row>
      <xdr:rowOff>158865</xdr:rowOff>
    </xdr:from>
    <xdr:to>
      <xdr:col>6</xdr:col>
      <xdr:colOff>600075</xdr:colOff>
      <xdr:row>98</xdr:row>
      <xdr:rowOff>158865</xdr:rowOff>
    </xdr:to>
    <xdr:cxnSp macro="">
      <xdr:nvCxnSpPr>
        <xdr:cNvPr id="231" name="直線コネクタ 230"/>
        <xdr:cNvCxnSpPr/>
      </xdr:nvCxnSpPr>
      <xdr:spPr>
        <a:xfrm>
          <a:off x="4546600" y="1696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89977</xdr:rowOff>
    </xdr:from>
    <xdr:ext cx="599010" cy="259045"/>
    <xdr:sp macro="" textlink="">
      <xdr:nvSpPr>
        <xdr:cNvPr id="232" name="扶助費最大値テキスト"/>
        <xdr:cNvSpPr txBox="1"/>
      </xdr:nvSpPr>
      <xdr:spPr>
        <a:xfrm>
          <a:off x="4686300" y="1534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115,811</a:t>
          </a:r>
          <a:endParaRPr kumimoji="1" lang="ja-JP" altLang="en-US" sz="1000" b="1">
            <a:latin typeface="ＭＳ Ｐゴシック"/>
          </a:endParaRPr>
        </a:p>
      </xdr:txBody>
    </xdr:sp>
    <xdr:clientData/>
  </xdr:oneCellAnchor>
  <xdr:twoCellAnchor>
    <xdr:from>
      <xdr:col>6</xdr:col>
      <xdr:colOff>422275</xdr:colOff>
      <xdr:row>90</xdr:row>
      <xdr:rowOff>143300</xdr:rowOff>
    </xdr:from>
    <xdr:to>
      <xdr:col>6</xdr:col>
      <xdr:colOff>600075</xdr:colOff>
      <xdr:row>90</xdr:row>
      <xdr:rowOff>143300</xdr:rowOff>
    </xdr:to>
    <xdr:cxnSp macro="">
      <xdr:nvCxnSpPr>
        <xdr:cNvPr id="233" name="直線コネクタ 232"/>
        <xdr:cNvCxnSpPr/>
      </xdr:nvCxnSpPr>
      <xdr:spPr>
        <a:xfrm>
          <a:off x="4546600" y="1557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18295</xdr:rowOff>
    </xdr:from>
    <xdr:to>
      <xdr:col>6</xdr:col>
      <xdr:colOff>511175</xdr:colOff>
      <xdr:row>98</xdr:row>
      <xdr:rowOff>21837</xdr:rowOff>
    </xdr:to>
    <xdr:cxnSp macro="">
      <xdr:nvCxnSpPr>
        <xdr:cNvPr id="234" name="直線コネクタ 233"/>
        <xdr:cNvCxnSpPr/>
      </xdr:nvCxnSpPr>
      <xdr:spPr>
        <a:xfrm flipV="1">
          <a:off x="3797300" y="16820395"/>
          <a:ext cx="8382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113986</xdr:rowOff>
    </xdr:from>
    <xdr:ext cx="534377" cy="259045"/>
    <xdr:sp macro="" textlink="">
      <xdr:nvSpPr>
        <xdr:cNvPr id="235" name="扶助費平均値テキスト"/>
        <xdr:cNvSpPr txBox="1"/>
      </xdr:nvSpPr>
      <xdr:spPr>
        <a:xfrm>
          <a:off x="4686300" y="16230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70,884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91109</xdr:rowOff>
    </xdr:from>
    <xdr:to>
      <xdr:col>6</xdr:col>
      <xdr:colOff>561975</xdr:colOff>
      <xdr:row>96</xdr:row>
      <xdr:rowOff>21259</xdr:rowOff>
    </xdr:to>
    <xdr:sp macro="" textlink="">
      <xdr:nvSpPr>
        <xdr:cNvPr id="236" name="フローチャート : 判断 235"/>
        <xdr:cNvSpPr/>
      </xdr:nvSpPr>
      <xdr:spPr>
        <a:xfrm>
          <a:off x="4584700" y="163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21837</xdr:rowOff>
    </xdr:from>
    <xdr:to>
      <xdr:col>5</xdr:col>
      <xdr:colOff>358775</xdr:colOff>
      <xdr:row>98</xdr:row>
      <xdr:rowOff>121393</xdr:rowOff>
    </xdr:to>
    <xdr:cxnSp macro="">
      <xdr:nvCxnSpPr>
        <xdr:cNvPr id="237" name="直線コネクタ 236"/>
        <xdr:cNvCxnSpPr/>
      </xdr:nvCxnSpPr>
      <xdr:spPr>
        <a:xfrm flipV="1">
          <a:off x="2908300" y="16823937"/>
          <a:ext cx="889000" cy="9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106617</xdr:rowOff>
    </xdr:from>
    <xdr:to>
      <xdr:col>5</xdr:col>
      <xdr:colOff>409575</xdr:colOff>
      <xdr:row>96</xdr:row>
      <xdr:rowOff>36767</xdr:rowOff>
    </xdr:to>
    <xdr:sp macro="" textlink="">
      <xdr:nvSpPr>
        <xdr:cNvPr id="238" name="フローチャート : 判断 237"/>
        <xdr:cNvSpPr/>
      </xdr:nvSpPr>
      <xdr:spPr>
        <a:xfrm>
          <a:off x="3746500" y="1639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53294</xdr:rowOff>
    </xdr:from>
    <xdr:ext cx="534377" cy="259045"/>
    <xdr:sp macro="" textlink="">
      <xdr:nvSpPr>
        <xdr:cNvPr id="239" name="テキスト ボックス 238"/>
        <xdr:cNvSpPr txBox="1"/>
      </xdr:nvSpPr>
      <xdr:spPr>
        <a:xfrm>
          <a:off x="3530111" y="1616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121393</xdr:rowOff>
    </xdr:from>
    <xdr:to>
      <xdr:col>4</xdr:col>
      <xdr:colOff>155575</xdr:colOff>
      <xdr:row>98</xdr:row>
      <xdr:rowOff>141987</xdr:rowOff>
    </xdr:to>
    <xdr:cxnSp macro="">
      <xdr:nvCxnSpPr>
        <xdr:cNvPr id="240" name="直線コネクタ 239"/>
        <xdr:cNvCxnSpPr/>
      </xdr:nvCxnSpPr>
      <xdr:spPr>
        <a:xfrm flipV="1">
          <a:off x="2019300" y="16923493"/>
          <a:ext cx="889000" cy="2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62916</xdr:rowOff>
    </xdr:from>
    <xdr:to>
      <xdr:col>4</xdr:col>
      <xdr:colOff>206375</xdr:colOff>
      <xdr:row>96</xdr:row>
      <xdr:rowOff>164516</xdr:rowOff>
    </xdr:to>
    <xdr:sp macro="" textlink="">
      <xdr:nvSpPr>
        <xdr:cNvPr id="241" name="フローチャート : 判断 240"/>
        <xdr:cNvSpPr/>
      </xdr:nvSpPr>
      <xdr:spPr>
        <a:xfrm>
          <a:off x="2857500" y="1652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9593</xdr:rowOff>
    </xdr:from>
    <xdr:ext cx="534377" cy="259045"/>
    <xdr:sp macro="" textlink="">
      <xdr:nvSpPr>
        <xdr:cNvPr id="242" name="テキスト ボックス 241"/>
        <xdr:cNvSpPr txBox="1"/>
      </xdr:nvSpPr>
      <xdr:spPr>
        <a:xfrm>
          <a:off x="2641111" y="1629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141987</xdr:rowOff>
    </xdr:from>
    <xdr:to>
      <xdr:col>2</xdr:col>
      <xdr:colOff>638175</xdr:colOff>
      <xdr:row>98</xdr:row>
      <xdr:rowOff>169190</xdr:rowOff>
    </xdr:to>
    <xdr:cxnSp macro="">
      <xdr:nvCxnSpPr>
        <xdr:cNvPr id="243" name="直線コネクタ 242"/>
        <xdr:cNvCxnSpPr/>
      </xdr:nvCxnSpPr>
      <xdr:spPr>
        <a:xfrm flipV="1">
          <a:off x="1130300" y="16944087"/>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103760</xdr:rowOff>
    </xdr:from>
    <xdr:to>
      <xdr:col>3</xdr:col>
      <xdr:colOff>3175</xdr:colOff>
      <xdr:row>97</xdr:row>
      <xdr:rowOff>33910</xdr:rowOff>
    </xdr:to>
    <xdr:sp macro="" textlink="">
      <xdr:nvSpPr>
        <xdr:cNvPr id="244" name="フローチャート : 判断 243"/>
        <xdr:cNvSpPr/>
      </xdr:nvSpPr>
      <xdr:spPr>
        <a:xfrm>
          <a:off x="1968500" y="1656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50437</xdr:rowOff>
    </xdr:from>
    <xdr:ext cx="534377" cy="259045"/>
    <xdr:sp macro="" textlink="">
      <xdr:nvSpPr>
        <xdr:cNvPr id="245" name="テキスト ボックス 244"/>
        <xdr:cNvSpPr txBox="1"/>
      </xdr:nvSpPr>
      <xdr:spPr>
        <a:xfrm>
          <a:off x="1752111" y="1633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90596</xdr:rowOff>
    </xdr:from>
    <xdr:to>
      <xdr:col>1</xdr:col>
      <xdr:colOff>485775</xdr:colOff>
      <xdr:row>97</xdr:row>
      <xdr:rowOff>20746</xdr:rowOff>
    </xdr:to>
    <xdr:sp macro="" textlink="">
      <xdr:nvSpPr>
        <xdr:cNvPr id="246" name="フローチャート : 判断 245"/>
        <xdr:cNvSpPr/>
      </xdr:nvSpPr>
      <xdr:spPr>
        <a:xfrm>
          <a:off x="1079500" y="165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37273</xdr:rowOff>
    </xdr:from>
    <xdr:ext cx="534377" cy="259045"/>
    <xdr:sp macro="" textlink="">
      <xdr:nvSpPr>
        <xdr:cNvPr id="247" name="テキスト ボックス 246"/>
        <xdr:cNvSpPr txBox="1"/>
      </xdr:nvSpPr>
      <xdr:spPr>
        <a:xfrm>
          <a:off x="863111" y="163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138945</xdr:rowOff>
    </xdr:from>
    <xdr:to>
      <xdr:col>6</xdr:col>
      <xdr:colOff>561975</xdr:colOff>
      <xdr:row>98</xdr:row>
      <xdr:rowOff>69095</xdr:rowOff>
    </xdr:to>
    <xdr:sp macro="" textlink="">
      <xdr:nvSpPr>
        <xdr:cNvPr id="253" name="円/楕円 252"/>
        <xdr:cNvSpPr/>
      </xdr:nvSpPr>
      <xdr:spPr>
        <a:xfrm>
          <a:off x="4584700" y="1676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117372</xdr:rowOff>
    </xdr:from>
    <xdr:ext cx="534377" cy="259045"/>
    <xdr:sp macro="" textlink="">
      <xdr:nvSpPr>
        <xdr:cNvPr id="254" name="扶助費該当値テキスト"/>
        <xdr:cNvSpPr txBox="1"/>
      </xdr:nvSpPr>
      <xdr:spPr>
        <a:xfrm>
          <a:off x="4686300" y="1674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50,373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142487</xdr:rowOff>
    </xdr:from>
    <xdr:to>
      <xdr:col>5</xdr:col>
      <xdr:colOff>409575</xdr:colOff>
      <xdr:row>98</xdr:row>
      <xdr:rowOff>72637</xdr:rowOff>
    </xdr:to>
    <xdr:sp macro="" textlink="">
      <xdr:nvSpPr>
        <xdr:cNvPr id="255" name="円/楕円 254"/>
        <xdr:cNvSpPr/>
      </xdr:nvSpPr>
      <xdr:spPr>
        <a:xfrm>
          <a:off x="3746500" y="1677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63764</xdr:rowOff>
    </xdr:from>
    <xdr:ext cx="534377" cy="259045"/>
    <xdr:sp macro="" textlink="">
      <xdr:nvSpPr>
        <xdr:cNvPr id="256" name="テキスト ボックス 255"/>
        <xdr:cNvSpPr txBox="1"/>
      </xdr:nvSpPr>
      <xdr:spPr>
        <a:xfrm>
          <a:off x="3530111" y="1686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50,187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70593</xdr:rowOff>
    </xdr:from>
    <xdr:to>
      <xdr:col>4</xdr:col>
      <xdr:colOff>206375</xdr:colOff>
      <xdr:row>99</xdr:row>
      <xdr:rowOff>743</xdr:rowOff>
    </xdr:to>
    <xdr:sp macro="" textlink="">
      <xdr:nvSpPr>
        <xdr:cNvPr id="257" name="円/楕円 256"/>
        <xdr:cNvSpPr/>
      </xdr:nvSpPr>
      <xdr:spPr>
        <a:xfrm>
          <a:off x="2857500" y="1687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163320</xdr:rowOff>
    </xdr:from>
    <xdr:ext cx="534377" cy="259045"/>
    <xdr:sp macro="" textlink="">
      <xdr:nvSpPr>
        <xdr:cNvPr id="258" name="テキスト ボックス 257"/>
        <xdr:cNvSpPr txBox="1"/>
      </xdr:nvSpPr>
      <xdr:spPr>
        <a:xfrm>
          <a:off x="2641111" y="169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91187</xdr:rowOff>
    </xdr:from>
    <xdr:to>
      <xdr:col>3</xdr:col>
      <xdr:colOff>3175</xdr:colOff>
      <xdr:row>99</xdr:row>
      <xdr:rowOff>21337</xdr:rowOff>
    </xdr:to>
    <xdr:sp macro="" textlink="">
      <xdr:nvSpPr>
        <xdr:cNvPr id="259" name="円/楕円 258"/>
        <xdr:cNvSpPr/>
      </xdr:nvSpPr>
      <xdr:spPr>
        <a:xfrm>
          <a:off x="1968500" y="1689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12464</xdr:rowOff>
    </xdr:from>
    <xdr:ext cx="534377" cy="259045"/>
    <xdr:sp macro="" textlink="">
      <xdr:nvSpPr>
        <xdr:cNvPr id="260" name="テキスト ボックス 259"/>
        <xdr:cNvSpPr txBox="1"/>
      </xdr:nvSpPr>
      <xdr:spPr>
        <a:xfrm>
          <a:off x="1752111" y="1698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118390</xdr:rowOff>
    </xdr:from>
    <xdr:to>
      <xdr:col>1</xdr:col>
      <xdr:colOff>485775</xdr:colOff>
      <xdr:row>99</xdr:row>
      <xdr:rowOff>48540</xdr:rowOff>
    </xdr:to>
    <xdr:sp macro="" textlink="">
      <xdr:nvSpPr>
        <xdr:cNvPr id="261" name="円/楕円 260"/>
        <xdr:cNvSpPr/>
      </xdr:nvSpPr>
      <xdr:spPr>
        <a:xfrm>
          <a:off x="1079500" y="1692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39667</xdr:rowOff>
    </xdr:from>
    <xdr:ext cx="534377" cy="259045"/>
    <xdr:sp macro="" textlink="">
      <xdr:nvSpPr>
        <xdr:cNvPr id="262" name="テキスト ボックス 261"/>
        <xdr:cNvSpPr txBox="1"/>
      </xdr:nvSpPr>
      <xdr:spPr>
        <a:xfrm>
          <a:off x="863111" y="1701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65,401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3912</xdr:rowOff>
    </xdr:from>
    <xdr:to>
      <xdr:col>15</xdr:col>
      <xdr:colOff>180340</xdr:colOff>
      <xdr:row>39</xdr:row>
      <xdr:rowOff>111529</xdr:rowOff>
    </xdr:to>
    <xdr:cxnSp macro="">
      <xdr:nvCxnSpPr>
        <xdr:cNvPr id="287" name="直線コネクタ 286"/>
        <xdr:cNvCxnSpPr/>
      </xdr:nvCxnSpPr>
      <xdr:spPr>
        <a:xfrm flipV="1">
          <a:off x="10475595" y="5318862"/>
          <a:ext cx="1270" cy="1479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115356</xdr:rowOff>
    </xdr:from>
    <xdr:ext cx="534377" cy="259045"/>
    <xdr:sp macro="" textlink="">
      <xdr:nvSpPr>
        <xdr:cNvPr id="288" name="補助費等最小値テキスト"/>
        <xdr:cNvSpPr txBox="1"/>
      </xdr:nvSpPr>
      <xdr:spPr>
        <a:xfrm>
          <a:off x="10528300" y="680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41,197</a:t>
          </a:r>
          <a:endParaRPr kumimoji="1" lang="ja-JP" altLang="en-US" sz="1000" b="1">
            <a:latin typeface="ＭＳ Ｐゴシック"/>
          </a:endParaRPr>
        </a:p>
      </xdr:txBody>
    </xdr:sp>
    <xdr:clientData/>
  </xdr:oneCellAnchor>
  <xdr:twoCellAnchor>
    <xdr:from>
      <xdr:col>15</xdr:col>
      <xdr:colOff>92075</xdr:colOff>
      <xdr:row>39</xdr:row>
      <xdr:rowOff>111529</xdr:rowOff>
    </xdr:from>
    <xdr:to>
      <xdr:col>15</xdr:col>
      <xdr:colOff>269875</xdr:colOff>
      <xdr:row>39</xdr:row>
      <xdr:rowOff>111529</xdr:rowOff>
    </xdr:to>
    <xdr:cxnSp macro="">
      <xdr:nvCxnSpPr>
        <xdr:cNvPr id="289" name="直線コネクタ 288"/>
        <xdr:cNvCxnSpPr/>
      </xdr:nvCxnSpPr>
      <xdr:spPr>
        <a:xfrm>
          <a:off x="10388600" y="679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122039</xdr:rowOff>
    </xdr:from>
    <xdr:ext cx="599010" cy="259045"/>
    <xdr:sp macro="" textlink="">
      <xdr:nvSpPr>
        <xdr:cNvPr id="290" name="補助費等最大値テキスト"/>
        <xdr:cNvSpPr txBox="1"/>
      </xdr:nvSpPr>
      <xdr:spPr>
        <a:xfrm>
          <a:off x="10528300" y="509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235,320</a:t>
          </a:r>
          <a:endParaRPr kumimoji="1" lang="ja-JP" altLang="en-US" sz="1000" b="1">
            <a:latin typeface="ＭＳ Ｐゴシック"/>
          </a:endParaRPr>
        </a:p>
      </xdr:txBody>
    </xdr:sp>
    <xdr:clientData/>
  </xdr:oneCellAnchor>
  <xdr:twoCellAnchor>
    <xdr:from>
      <xdr:col>15</xdr:col>
      <xdr:colOff>92075</xdr:colOff>
      <xdr:row>31</xdr:row>
      <xdr:rowOff>3912</xdr:rowOff>
    </xdr:from>
    <xdr:to>
      <xdr:col>15</xdr:col>
      <xdr:colOff>269875</xdr:colOff>
      <xdr:row>31</xdr:row>
      <xdr:rowOff>3912</xdr:rowOff>
    </xdr:to>
    <xdr:cxnSp macro="">
      <xdr:nvCxnSpPr>
        <xdr:cNvPr id="291" name="直線コネクタ 290"/>
        <xdr:cNvCxnSpPr/>
      </xdr:nvCxnSpPr>
      <xdr:spPr>
        <a:xfrm>
          <a:off x="10388600" y="531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11783</xdr:rowOff>
    </xdr:from>
    <xdr:to>
      <xdr:col>15</xdr:col>
      <xdr:colOff>180975</xdr:colOff>
      <xdr:row>38</xdr:row>
      <xdr:rowOff>49784</xdr:rowOff>
    </xdr:to>
    <xdr:cxnSp macro="">
      <xdr:nvCxnSpPr>
        <xdr:cNvPr id="292" name="直線コネクタ 291"/>
        <xdr:cNvCxnSpPr/>
      </xdr:nvCxnSpPr>
      <xdr:spPr>
        <a:xfrm flipV="1">
          <a:off x="9639300" y="6526883"/>
          <a:ext cx="838200" cy="3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61896</xdr:rowOff>
    </xdr:from>
    <xdr:ext cx="534377" cy="259045"/>
    <xdr:sp macro="" textlink="">
      <xdr:nvSpPr>
        <xdr:cNvPr id="293" name="補助費等平均値テキスト"/>
        <xdr:cNvSpPr txBox="1"/>
      </xdr:nvSpPr>
      <xdr:spPr>
        <a:xfrm>
          <a:off x="10528300" y="6234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39019</xdr:rowOff>
    </xdr:from>
    <xdr:to>
      <xdr:col>15</xdr:col>
      <xdr:colOff>231775</xdr:colOff>
      <xdr:row>37</xdr:row>
      <xdr:rowOff>140619</xdr:rowOff>
    </xdr:to>
    <xdr:sp macro="" textlink="">
      <xdr:nvSpPr>
        <xdr:cNvPr id="294" name="フローチャート : 判断 293"/>
        <xdr:cNvSpPr/>
      </xdr:nvSpPr>
      <xdr:spPr>
        <a:xfrm>
          <a:off x="10426700" y="638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49784</xdr:rowOff>
    </xdr:from>
    <xdr:to>
      <xdr:col>14</xdr:col>
      <xdr:colOff>28575</xdr:colOff>
      <xdr:row>38</xdr:row>
      <xdr:rowOff>72279</xdr:rowOff>
    </xdr:to>
    <xdr:cxnSp macro="">
      <xdr:nvCxnSpPr>
        <xdr:cNvPr id="295" name="直線コネクタ 294"/>
        <xdr:cNvCxnSpPr/>
      </xdr:nvCxnSpPr>
      <xdr:spPr>
        <a:xfrm flipV="1">
          <a:off x="8750300" y="6564884"/>
          <a:ext cx="889000" cy="2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107485</xdr:rowOff>
    </xdr:from>
    <xdr:to>
      <xdr:col>14</xdr:col>
      <xdr:colOff>79375</xdr:colOff>
      <xdr:row>38</xdr:row>
      <xdr:rowOff>37635</xdr:rowOff>
    </xdr:to>
    <xdr:sp macro="" textlink="">
      <xdr:nvSpPr>
        <xdr:cNvPr id="296" name="フローチャート : 判断 295"/>
        <xdr:cNvSpPr/>
      </xdr:nvSpPr>
      <xdr:spPr>
        <a:xfrm>
          <a:off x="9588500" y="645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54162</xdr:rowOff>
    </xdr:from>
    <xdr:ext cx="534377" cy="259045"/>
    <xdr:sp macro="" textlink="">
      <xdr:nvSpPr>
        <xdr:cNvPr id="297" name="テキスト ボックス 296"/>
        <xdr:cNvSpPr txBox="1"/>
      </xdr:nvSpPr>
      <xdr:spPr>
        <a:xfrm>
          <a:off x="9372111" y="622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72279</xdr:rowOff>
    </xdr:from>
    <xdr:to>
      <xdr:col>12</xdr:col>
      <xdr:colOff>511175</xdr:colOff>
      <xdr:row>38</xdr:row>
      <xdr:rowOff>85240</xdr:rowOff>
    </xdr:to>
    <xdr:cxnSp macro="">
      <xdr:nvCxnSpPr>
        <xdr:cNvPr id="298" name="直線コネクタ 297"/>
        <xdr:cNvCxnSpPr/>
      </xdr:nvCxnSpPr>
      <xdr:spPr>
        <a:xfrm flipV="1">
          <a:off x="7861300" y="6587379"/>
          <a:ext cx="889000" cy="1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123868</xdr:rowOff>
    </xdr:from>
    <xdr:to>
      <xdr:col>12</xdr:col>
      <xdr:colOff>561975</xdr:colOff>
      <xdr:row>38</xdr:row>
      <xdr:rowOff>54018</xdr:rowOff>
    </xdr:to>
    <xdr:sp macro="" textlink="">
      <xdr:nvSpPr>
        <xdr:cNvPr id="299" name="フローチャート : 判断 298"/>
        <xdr:cNvSpPr/>
      </xdr:nvSpPr>
      <xdr:spPr>
        <a:xfrm>
          <a:off x="8699500" y="646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70545</xdr:rowOff>
    </xdr:from>
    <xdr:ext cx="534377" cy="259045"/>
    <xdr:sp macro="" textlink="">
      <xdr:nvSpPr>
        <xdr:cNvPr id="300" name="テキスト ボックス 299"/>
        <xdr:cNvSpPr txBox="1"/>
      </xdr:nvSpPr>
      <xdr:spPr>
        <a:xfrm>
          <a:off x="8483111" y="624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71234</xdr:rowOff>
    </xdr:from>
    <xdr:to>
      <xdr:col>11</xdr:col>
      <xdr:colOff>307975</xdr:colOff>
      <xdr:row>38</xdr:row>
      <xdr:rowOff>85240</xdr:rowOff>
    </xdr:to>
    <xdr:cxnSp macro="">
      <xdr:nvCxnSpPr>
        <xdr:cNvPr id="301" name="直線コネクタ 300"/>
        <xdr:cNvCxnSpPr/>
      </xdr:nvCxnSpPr>
      <xdr:spPr>
        <a:xfrm>
          <a:off x="6972300" y="6586334"/>
          <a:ext cx="889000" cy="1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135527</xdr:rowOff>
    </xdr:from>
    <xdr:to>
      <xdr:col>11</xdr:col>
      <xdr:colOff>358775</xdr:colOff>
      <xdr:row>38</xdr:row>
      <xdr:rowOff>65677</xdr:rowOff>
    </xdr:to>
    <xdr:sp macro="" textlink="">
      <xdr:nvSpPr>
        <xdr:cNvPr id="302" name="フローチャート : 判断 301"/>
        <xdr:cNvSpPr/>
      </xdr:nvSpPr>
      <xdr:spPr>
        <a:xfrm>
          <a:off x="7810500" y="647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82204</xdr:rowOff>
    </xdr:from>
    <xdr:ext cx="534377" cy="259045"/>
    <xdr:sp macro="" textlink="">
      <xdr:nvSpPr>
        <xdr:cNvPr id="303" name="テキスト ボックス 302"/>
        <xdr:cNvSpPr txBox="1"/>
      </xdr:nvSpPr>
      <xdr:spPr>
        <a:xfrm>
          <a:off x="7594111" y="625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123091</xdr:rowOff>
    </xdr:from>
    <xdr:to>
      <xdr:col>10</xdr:col>
      <xdr:colOff>155575</xdr:colOff>
      <xdr:row>38</xdr:row>
      <xdr:rowOff>53241</xdr:rowOff>
    </xdr:to>
    <xdr:sp macro="" textlink="">
      <xdr:nvSpPr>
        <xdr:cNvPr id="304" name="フローチャート : 判断 303"/>
        <xdr:cNvSpPr/>
      </xdr:nvSpPr>
      <xdr:spPr>
        <a:xfrm>
          <a:off x="6921500" y="646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69768</xdr:rowOff>
    </xdr:from>
    <xdr:ext cx="534377" cy="259045"/>
    <xdr:sp macro="" textlink="">
      <xdr:nvSpPr>
        <xdr:cNvPr id="305" name="テキスト ボックス 304"/>
        <xdr:cNvSpPr txBox="1"/>
      </xdr:nvSpPr>
      <xdr:spPr>
        <a:xfrm>
          <a:off x="6705111" y="624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78,013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132433</xdr:rowOff>
    </xdr:from>
    <xdr:to>
      <xdr:col>15</xdr:col>
      <xdr:colOff>231775</xdr:colOff>
      <xdr:row>38</xdr:row>
      <xdr:rowOff>62583</xdr:rowOff>
    </xdr:to>
    <xdr:sp macro="" textlink="">
      <xdr:nvSpPr>
        <xdr:cNvPr id="311" name="円/楕円 310"/>
        <xdr:cNvSpPr/>
      </xdr:nvSpPr>
      <xdr:spPr>
        <a:xfrm>
          <a:off x="10426700" y="647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110860</xdr:rowOff>
    </xdr:from>
    <xdr:ext cx="534377" cy="259045"/>
    <xdr:sp macro="" textlink="">
      <xdr:nvSpPr>
        <xdr:cNvPr id="312" name="補助費等該当値テキスト"/>
        <xdr:cNvSpPr txBox="1"/>
      </xdr:nvSpPr>
      <xdr:spPr>
        <a:xfrm>
          <a:off x="10528300" y="64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76,787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170434</xdr:rowOff>
    </xdr:from>
    <xdr:to>
      <xdr:col>14</xdr:col>
      <xdr:colOff>79375</xdr:colOff>
      <xdr:row>38</xdr:row>
      <xdr:rowOff>100584</xdr:rowOff>
    </xdr:to>
    <xdr:sp macro="" textlink="">
      <xdr:nvSpPr>
        <xdr:cNvPr id="313" name="円/楕円 312"/>
        <xdr:cNvSpPr/>
      </xdr:nvSpPr>
      <xdr:spPr>
        <a:xfrm>
          <a:off x="9588500" y="651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91711</xdr:rowOff>
    </xdr:from>
    <xdr:ext cx="534377" cy="259045"/>
    <xdr:sp macro="" textlink="">
      <xdr:nvSpPr>
        <xdr:cNvPr id="314" name="テキスト ボックス 313"/>
        <xdr:cNvSpPr txBox="1"/>
      </xdr:nvSpPr>
      <xdr:spPr>
        <a:xfrm>
          <a:off x="9372111" y="660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71,800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21479</xdr:rowOff>
    </xdr:from>
    <xdr:to>
      <xdr:col>12</xdr:col>
      <xdr:colOff>561975</xdr:colOff>
      <xdr:row>38</xdr:row>
      <xdr:rowOff>123079</xdr:rowOff>
    </xdr:to>
    <xdr:sp macro="" textlink="">
      <xdr:nvSpPr>
        <xdr:cNvPr id="315" name="円/楕円 314"/>
        <xdr:cNvSpPr/>
      </xdr:nvSpPr>
      <xdr:spPr>
        <a:xfrm>
          <a:off x="8699500" y="653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114206</xdr:rowOff>
    </xdr:from>
    <xdr:ext cx="534377" cy="259045"/>
    <xdr:sp macro="" textlink="">
      <xdr:nvSpPr>
        <xdr:cNvPr id="316" name="テキスト ボックス 315"/>
        <xdr:cNvSpPr txBox="1"/>
      </xdr:nvSpPr>
      <xdr:spPr>
        <a:xfrm>
          <a:off x="8483111" y="662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68,848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34440</xdr:rowOff>
    </xdr:from>
    <xdr:to>
      <xdr:col>11</xdr:col>
      <xdr:colOff>358775</xdr:colOff>
      <xdr:row>38</xdr:row>
      <xdr:rowOff>136040</xdr:rowOff>
    </xdr:to>
    <xdr:sp macro="" textlink="">
      <xdr:nvSpPr>
        <xdr:cNvPr id="317" name="円/楕円 316"/>
        <xdr:cNvSpPr/>
      </xdr:nvSpPr>
      <xdr:spPr>
        <a:xfrm>
          <a:off x="7810500" y="654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127167</xdr:rowOff>
    </xdr:from>
    <xdr:ext cx="534377" cy="259045"/>
    <xdr:sp macro="" textlink="">
      <xdr:nvSpPr>
        <xdr:cNvPr id="318" name="テキスト ボックス 317"/>
        <xdr:cNvSpPr txBox="1"/>
      </xdr:nvSpPr>
      <xdr:spPr>
        <a:xfrm>
          <a:off x="7594111" y="664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67,147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20434</xdr:rowOff>
    </xdr:from>
    <xdr:to>
      <xdr:col>10</xdr:col>
      <xdr:colOff>155575</xdr:colOff>
      <xdr:row>38</xdr:row>
      <xdr:rowOff>122034</xdr:rowOff>
    </xdr:to>
    <xdr:sp macro="" textlink="">
      <xdr:nvSpPr>
        <xdr:cNvPr id="319" name="円/楕円 318"/>
        <xdr:cNvSpPr/>
      </xdr:nvSpPr>
      <xdr:spPr>
        <a:xfrm>
          <a:off x="6921500" y="653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113161</xdr:rowOff>
    </xdr:from>
    <xdr:ext cx="534377" cy="259045"/>
    <xdr:sp macro="" textlink="">
      <xdr:nvSpPr>
        <xdr:cNvPr id="320" name="テキスト ボックス 319"/>
        <xdr:cNvSpPr txBox="1"/>
      </xdr:nvSpPr>
      <xdr:spPr>
        <a:xfrm>
          <a:off x="6705111" y="662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59,681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148616</xdr:rowOff>
    </xdr:from>
    <xdr:to>
      <xdr:col>15</xdr:col>
      <xdr:colOff>180340</xdr:colOff>
      <xdr:row>58</xdr:row>
      <xdr:rowOff>6330</xdr:rowOff>
    </xdr:to>
    <xdr:cxnSp macro="">
      <xdr:nvCxnSpPr>
        <xdr:cNvPr id="342" name="直線コネクタ 341"/>
        <xdr:cNvCxnSpPr/>
      </xdr:nvCxnSpPr>
      <xdr:spPr>
        <a:xfrm flipV="1">
          <a:off x="10475595" y="8721116"/>
          <a:ext cx="1270" cy="122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10157</xdr:rowOff>
    </xdr:from>
    <xdr:ext cx="534377" cy="259045"/>
    <xdr:sp macro="" textlink="">
      <xdr:nvSpPr>
        <xdr:cNvPr id="343" name="普通建設事業費最小値テキスト"/>
        <xdr:cNvSpPr txBox="1"/>
      </xdr:nvSpPr>
      <xdr:spPr>
        <a:xfrm>
          <a:off x="10528300" y="995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29,171</a:t>
          </a:r>
          <a:endParaRPr kumimoji="1" lang="ja-JP" altLang="en-US" sz="1000" b="1">
            <a:latin typeface="ＭＳ Ｐゴシック"/>
          </a:endParaRPr>
        </a:p>
      </xdr:txBody>
    </xdr:sp>
    <xdr:clientData/>
  </xdr:oneCellAnchor>
  <xdr:twoCellAnchor>
    <xdr:from>
      <xdr:col>15</xdr:col>
      <xdr:colOff>92075</xdr:colOff>
      <xdr:row>58</xdr:row>
      <xdr:rowOff>6330</xdr:rowOff>
    </xdr:from>
    <xdr:to>
      <xdr:col>15</xdr:col>
      <xdr:colOff>269875</xdr:colOff>
      <xdr:row>58</xdr:row>
      <xdr:rowOff>6330</xdr:rowOff>
    </xdr:to>
    <xdr:cxnSp macro="">
      <xdr:nvCxnSpPr>
        <xdr:cNvPr id="344" name="直線コネクタ 343"/>
        <xdr:cNvCxnSpPr/>
      </xdr:nvCxnSpPr>
      <xdr:spPr>
        <a:xfrm>
          <a:off x="10388600" y="995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95293</xdr:rowOff>
    </xdr:from>
    <xdr:ext cx="599010" cy="259045"/>
    <xdr:sp macro="" textlink="">
      <xdr:nvSpPr>
        <xdr:cNvPr id="345" name="普通建設事業費最大値テキスト"/>
        <xdr:cNvSpPr txBox="1"/>
      </xdr:nvSpPr>
      <xdr:spPr>
        <a:xfrm>
          <a:off x="10528300" y="849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298,050</a:t>
          </a:r>
          <a:endParaRPr kumimoji="1" lang="ja-JP" altLang="en-US" sz="1000" b="1">
            <a:latin typeface="ＭＳ Ｐゴシック"/>
          </a:endParaRPr>
        </a:p>
      </xdr:txBody>
    </xdr:sp>
    <xdr:clientData/>
  </xdr:oneCellAnchor>
  <xdr:twoCellAnchor>
    <xdr:from>
      <xdr:col>15</xdr:col>
      <xdr:colOff>92075</xdr:colOff>
      <xdr:row>50</xdr:row>
      <xdr:rowOff>148616</xdr:rowOff>
    </xdr:from>
    <xdr:to>
      <xdr:col>15</xdr:col>
      <xdr:colOff>269875</xdr:colOff>
      <xdr:row>50</xdr:row>
      <xdr:rowOff>148616</xdr:rowOff>
    </xdr:to>
    <xdr:cxnSp macro="">
      <xdr:nvCxnSpPr>
        <xdr:cNvPr id="346" name="直線コネクタ 345"/>
        <xdr:cNvCxnSpPr/>
      </xdr:nvCxnSpPr>
      <xdr:spPr>
        <a:xfrm>
          <a:off x="10388600" y="872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10953</xdr:rowOff>
    </xdr:from>
    <xdr:to>
      <xdr:col>15</xdr:col>
      <xdr:colOff>180975</xdr:colOff>
      <xdr:row>57</xdr:row>
      <xdr:rowOff>16521</xdr:rowOff>
    </xdr:to>
    <xdr:cxnSp macro="">
      <xdr:nvCxnSpPr>
        <xdr:cNvPr id="347" name="直線コネクタ 346"/>
        <xdr:cNvCxnSpPr/>
      </xdr:nvCxnSpPr>
      <xdr:spPr>
        <a:xfrm flipV="1">
          <a:off x="9639300" y="9783603"/>
          <a:ext cx="838200" cy="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12862</xdr:rowOff>
    </xdr:from>
    <xdr:ext cx="534377" cy="259045"/>
    <xdr:sp macro="" textlink="">
      <xdr:nvSpPr>
        <xdr:cNvPr id="348" name="普通建設事業費平均値テキスト"/>
        <xdr:cNvSpPr txBox="1"/>
      </xdr:nvSpPr>
      <xdr:spPr>
        <a:xfrm>
          <a:off x="10528300" y="9442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96,635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161435</xdr:rowOff>
    </xdr:from>
    <xdr:to>
      <xdr:col>15</xdr:col>
      <xdr:colOff>231775</xdr:colOff>
      <xdr:row>56</xdr:row>
      <xdr:rowOff>91585</xdr:rowOff>
    </xdr:to>
    <xdr:sp macro="" textlink="">
      <xdr:nvSpPr>
        <xdr:cNvPr id="349" name="フローチャート : 判断 348"/>
        <xdr:cNvSpPr/>
      </xdr:nvSpPr>
      <xdr:spPr>
        <a:xfrm>
          <a:off x="10426700" y="95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85467</xdr:rowOff>
    </xdr:from>
    <xdr:to>
      <xdr:col>14</xdr:col>
      <xdr:colOff>28575</xdr:colOff>
      <xdr:row>57</xdr:row>
      <xdr:rowOff>16521</xdr:rowOff>
    </xdr:to>
    <xdr:cxnSp macro="">
      <xdr:nvCxnSpPr>
        <xdr:cNvPr id="350" name="直線コネクタ 349"/>
        <xdr:cNvCxnSpPr/>
      </xdr:nvCxnSpPr>
      <xdr:spPr>
        <a:xfrm>
          <a:off x="8750300" y="9686667"/>
          <a:ext cx="889000" cy="10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138309</xdr:rowOff>
    </xdr:from>
    <xdr:to>
      <xdr:col>14</xdr:col>
      <xdr:colOff>79375</xdr:colOff>
      <xdr:row>56</xdr:row>
      <xdr:rowOff>68459</xdr:rowOff>
    </xdr:to>
    <xdr:sp macro="" textlink="">
      <xdr:nvSpPr>
        <xdr:cNvPr id="351" name="フローチャート : 判断 350"/>
        <xdr:cNvSpPr/>
      </xdr:nvSpPr>
      <xdr:spPr>
        <a:xfrm>
          <a:off x="9588500" y="9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84986</xdr:rowOff>
    </xdr:from>
    <xdr:ext cx="599010" cy="259045"/>
    <xdr:sp macro="" textlink="">
      <xdr:nvSpPr>
        <xdr:cNvPr id="352" name="テキスト ボックス 351"/>
        <xdr:cNvSpPr txBox="1"/>
      </xdr:nvSpPr>
      <xdr:spPr>
        <a:xfrm>
          <a:off x="9339794" y="934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85467</xdr:rowOff>
    </xdr:from>
    <xdr:to>
      <xdr:col>12</xdr:col>
      <xdr:colOff>511175</xdr:colOff>
      <xdr:row>57</xdr:row>
      <xdr:rowOff>102264</xdr:rowOff>
    </xdr:to>
    <xdr:cxnSp macro="">
      <xdr:nvCxnSpPr>
        <xdr:cNvPr id="353" name="直線コネクタ 352"/>
        <xdr:cNvCxnSpPr/>
      </xdr:nvCxnSpPr>
      <xdr:spPr>
        <a:xfrm flipV="1">
          <a:off x="7861300" y="9686667"/>
          <a:ext cx="889000" cy="18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63187</xdr:rowOff>
    </xdr:from>
    <xdr:to>
      <xdr:col>12</xdr:col>
      <xdr:colOff>561975</xdr:colOff>
      <xdr:row>55</xdr:row>
      <xdr:rowOff>164787</xdr:rowOff>
    </xdr:to>
    <xdr:sp macro="" textlink="">
      <xdr:nvSpPr>
        <xdr:cNvPr id="354" name="フローチャート : 判断 353"/>
        <xdr:cNvSpPr/>
      </xdr:nvSpPr>
      <xdr:spPr>
        <a:xfrm>
          <a:off x="8699500" y="949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9864</xdr:rowOff>
    </xdr:from>
    <xdr:ext cx="599010" cy="259045"/>
    <xdr:sp macro="" textlink="">
      <xdr:nvSpPr>
        <xdr:cNvPr id="355" name="テキスト ボックス 354"/>
        <xdr:cNvSpPr txBox="1"/>
      </xdr:nvSpPr>
      <xdr:spPr>
        <a:xfrm>
          <a:off x="8450794" y="926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75257</xdr:rowOff>
    </xdr:from>
    <xdr:to>
      <xdr:col>11</xdr:col>
      <xdr:colOff>307975</xdr:colOff>
      <xdr:row>57</xdr:row>
      <xdr:rowOff>102264</xdr:rowOff>
    </xdr:to>
    <xdr:cxnSp macro="">
      <xdr:nvCxnSpPr>
        <xdr:cNvPr id="356" name="直線コネクタ 355"/>
        <xdr:cNvCxnSpPr/>
      </xdr:nvCxnSpPr>
      <xdr:spPr>
        <a:xfrm>
          <a:off x="6972300" y="9676457"/>
          <a:ext cx="889000" cy="19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69784</xdr:rowOff>
    </xdr:from>
    <xdr:to>
      <xdr:col>11</xdr:col>
      <xdr:colOff>358775</xdr:colOff>
      <xdr:row>56</xdr:row>
      <xdr:rowOff>171384</xdr:rowOff>
    </xdr:to>
    <xdr:sp macro="" textlink="">
      <xdr:nvSpPr>
        <xdr:cNvPr id="357" name="フローチャート : 判断 356"/>
        <xdr:cNvSpPr/>
      </xdr:nvSpPr>
      <xdr:spPr>
        <a:xfrm>
          <a:off x="7810500" y="967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16461</xdr:rowOff>
    </xdr:from>
    <xdr:ext cx="534377" cy="259045"/>
    <xdr:sp macro="" textlink="">
      <xdr:nvSpPr>
        <xdr:cNvPr id="358" name="テキスト ボックス 357"/>
        <xdr:cNvSpPr txBox="1"/>
      </xdr:nvSpPr>
      <xdr:spPr>
        <a:xfrm>
          <a:off x="7594111" y="944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16511</xdr:rowOff>
    </xdr:from>
    <xdr:to>
      <xdr:col>10</xdr:col>
      <xdr:colOff>155575</xdr:colOff>
      <xdr:row>56</xdr:row>
      <xdr:rowOff>118111</xdr:rowOff>
    </xdr:to>
    <xdr:sp macro="" textlink="">
      <xdr:nvSpPr>
        <xdr:cNvPr id="359" name="フローチャート : 判断 358"/>
        <xdr:cNvSpPr/>
      </xdr:nvSpPr>
      <xdr:spPr>
        <a:xfrm>
          <a:off x="6921500" y="961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134638</xdr:rowOff>
    </xdr:from>
    <xdr:ext cx="534377" cy="259045"/>
    <xdr:sp macro="" textlink="">
      <xdr:nvSpPr>
        <xdr:cNvPr id="360" name="テキスト ボックス 359"/>
        <xdr:cNvSpPr txBox="1"/>
      </xdr:nvSpPr>
      <xdr:spPr>
        <a:xfrm>
          <a:off x="6705111" y="939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131603</xdr:rowOff>
    </xdr:from>
    <xdr:to>
      <xdr:col>15</xdr:col>
      <xdr:colOff>231775</xdr:colOff>
      <xdr:row>57</xdr:row>
      <xdr:rowOff>61753</xdr:rowOff>
    </xdr:to>
    <xdr:sp macro="" textlink="">
      <xdr:nvSpPr>
        <xdr:cNvPr id="366" name="円/楕円 365"/>
        <xdr:cNvSpPr/>
      </xdr:nvSpPr>
      <xdr:spPr>
        <a:xfrm>
          <a:off x="10426700" y="973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110030</xdr:rowOff>
    </xdr:from>
    <xdr:ext cx="534377" cy="259045"/>
    <xdr:sp macro="" textlink="">
      <xdr:nvSpPr>
        <xdr:cNvPr id="367" name="普通建設事業費該当値テキスト"/>
        <xdr:cNvSpPr txBox="1"/>
      </xdr:nvSpPr>
      <xdr:spPr>
        <a:xfrm>
          <a:off x="10528300" y="971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65,660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137171</xdr:rowOff>
    </xdr:from>
    <xdr:to>
      <xdr:col>14</xdr:col>
      <xdr:colOff>79375</xdr:colOff>
      <xdr:row>57</xdr:row>
      <xdr:rowOff>67321</xdr:rowOff>
    </xdr:to>
    <xdr:sp macro="" textlink="">
      <xdr:nvSpPr>
        <xdr:cNvPr id="368" name="円/楕円 367"/>
        <xdr:cNvSpPr/>
      </xdr:nvSpPr>
      <xdr:spPr>
        <a:xfrm>
          <a:off x="9588500" y="973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58448</xdr:rowOff>
    </xdr:from>
    <xdr:ext cx="534377" cy="259045"/>
    <xdr:sp macro="" textlink="">
      <xdr:nvSpPr>
        <xdr:cNvPr id="369" name="テキスト ボックス 368"/>
        <xdr:cNvSpPr txBox="1"/>
      </xdr:nvSpPr>
      <xdr:spPr>
        <a:xfrm>
          <a:off x="9372111" y="983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64,442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34667</xdr:rowOff>
    </xdr:from>
    <xdr:to>
      <xdr:col>12</xdr:col>
      <xdr:colOff>561975</xdr:colOff>
      <xdr:row>56</xdr:row>
      <xdr:rowOff>136267</xdr:rowOff>
    </xdr:to>
    <xdr:sp macro="" textlink="">
      <xdr:nvSpPr>
        <xdr:cNvPr id="370" name="円/楕円 369"/>
        <xdr:cNvSpPr/>
      </xdr:nvSpPr>
      <xdr:spPr>
        <a:xfrm>
          <a:off x="8699500" y="963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127394</xdr:rowOff>
    </xdr:from>
    <xdr:ext cx="534377" cy="259045"/>
    <xdr:sp macro="" textlink="">
      <xdr:nvSpPr>
        <xdr:cNvPr id="371" name="テキスト ボックス 370"/>
        <xdr:cNvSpPr txBox="1"/>
      </xdr:nvSpPr>
      <xdr:spPr>
        <a:xfrm>
          <a:off x="8483111" y="972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86,862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51464</xdr:rowOff>
    </xdr:from>
    <xdr:to>
      <xdr:col>11</xdr:col>
      <xdr:colOff>358775</xdr:colOff>
      <xdr:row>57</xdr:row>
      <xdr:rowOff>153064</xdr:rowOff>
    </xdr:to>
    <xdr:sp macro="" textlink="">
      <xdr:nvSpPr>
        <xdr:cNvPr id="372" name="円/楕円 371"/>
        <xdr:cNvSpPr/>
      </xdr:nvSpPr>
      <xdr:spPr>
        <a:xfrm>
          <a:off x="7810500" y="982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144191</xdr:rowOff>
    </xdr:from>
    <xdr:ext cx="534377" cy="259045"/>
    <xdr:sp macro="" textlink="">
      <xdr:nvSpPr>
        <xdr:cNvPr id="373" name="テキスト ボックス 372"/>
        <xdr:cNvSpPr txBox="1"/>
      </xdr:nvSpPr>
      <xdr:spPr>
        <a:xfrm>
          <a:off x="7594111" y="991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45,688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24457</xdr:rowOff>
    </xdr:from>
    <xdr:to>
      <xdr:col>10</xdr:col>
      <xdr:colOff>155575</xdr:colOff>
      <xdr:row>56</xdr:row>
      <xdr:rowOff>126057</xdr:rowOff>
    </xdr:to>
    <xdr:sp macro="" textlink="">
      <xdr:nvSpPr>
        <xdr:cNvPr id="374" name="円/楕円 373"/>
        <xdr:cNvSpPr/>
      </xdr:nvSpPr>
      <xdr:spPr>
        <a:xfrm>
          <a:off x="6921500" y="962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117184</xdr:rowOff>
    </xdr:from>
    <xdr:ext cx="534377" cy="259045"/>
    <xdr:sp macro="" textlink="">
      <xdr:nvSpPr>
        <xdr:cNvPr id="375" name="テキスト ボックス 374"/>
        <xdr:cNvSpPr txBox="1"/>
      </xdr:nvSpPr>
      <xdr:spPr>
        <a:xfrm>
          <a:off x="6705111" y="971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18,945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89522</xdr:rowOff>
    </xdr:from>
    <xdr:to>
      <xdr:col>15</xdr:col>
      <xdr:colOff>180340</xdr:colOff>
      <xdr:row>79</xdr:row>
      <xdr:rowOff>32029</xdr:rowOff>
    </xdr:to>
    <xdr:cxnSp macro="">
      <xdr:nvCxnSpPr>
        <xdr:cNvPr id="399" name="直線コネクタ 398"/>
        <xdr:cNvCxnSpPr/>
      </xdr:nvCxnSpPr>
      <xdr:spPr>
        <a:xfrm flipV="1">
          <a:off x="10475595" y="12091022"/>
          <a:ext cx="1270" cy="148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35856</xdr:rowOff>
    </xdr:from>
    <xdr:ext cx="378565" cy="259045"/>
    <xdr:sp macro="" textlink="">
      <xdr:nvSpPr>
        <xdr:cNvPr id="400" name="普通建設事業費 （ うち新規整備　）最小値テキスト"/>
        <xdr:cNvSpPr txBox="1"/>
      </xdr:nvSpPr>
      <xdr:spPr>
        <a:xfrm>
          <a:off x="10528300" y="13580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15</xdr:col>
      <xdr:colOff>92075</xdr:colOff>
      <xdr:row>79</xdr:row>
      <xdr:rowOff>32029</xdr:rowOff>
    </xdr:from>
    <xdr:to>
      <xdr:col>15</xdr:col>
      <xdr:colOff>269875</xdr:colOff>
      <xdr:row>79</xdr:row>
      <xdr:rowOff>32029</xdr:rowOff>
    </xdr:to>
    <xdr:cxnSp macro="">
      <xdr:nvCxnSpPr>
        <xdr:cNvPr id="401" name="直線コネクタ 400"/>
        <xdr:cNvCxnSpPr/>
      </xdr:nvCxnSpPr>
      <xdr:spPr>
        <a:xfrm>
          <a:off x="10388600" y="13576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36199</xdr:rowOff>
    </xdr:from>
    <xdr:ext cx="599010" cy="259045"/>
    <xdr:sp macro="" textlink="">
      <xdr:nvSpPr>
        <xdr:cNvPr id="402" name="普通建設事業費 （ うち新規整備　）最大値テキスト"/>
        <xdr:cNvSpPr txBox="1"/>
      </xdr:nvSpPr>
      <xdr:spPr>
        <a:xfrm>
          <a:off x="10528300" y="1186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117,951</a:t>
          </a:r>
          <a:endParaRPr kumimoji="1" lang="ja-JP" altLang="en-US" sz="1000" b="1">
            <a:latin typeface="ＭＳ Ｐゴシック"/>
          </a:endParaRPr>
        </a:p>
      </xdr:txBody>
    </xdr:sp>
    <xdr:clientData/>
  </xdr:oneCellAnchor>
  <xdr:twoCellAnchor>
    <xdr:from>
      <xdr:col>15</xdr:col>
      <xdr:colOff>92075</xdr:colOff>
      <xdr:row>70</xdr:row>
      <xdr:rowOff>89522</xdr:rowOff>
    </xdr:from>
    <xdr:to>
      <xdr:col>15</xdr:col>
      <xdr:colOff>269875</xdr:colOff>
      <xdr:row>70</xdr:row>
      <xdr:rowOff>89522</xdr:rowOff>
    </xdr:to>
    <xdr:cxnSp macro="">
      <xdr:nvCxnSpPr>
        <xdr:cNvPr id="403" name="直線コネクタ 402"/>
        <xdr:cNvCxnSpPr/>
      </xdr:nvCxnSpPr>
      <xdr:spPr>
        <a:xfrm>
          <a:off x="10388600" y="12091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30214</xdr:rowOff>
    </xdr:from>
    <xdr:to>
      <xdr:col>15</xdr:col>
      <xdr:colOff>180975</xdr:colOff>
      <xdr:row>77</xdr:row>
      <xdr:rowOff>90399</xdr:rowOff>
    </xdr:to>
    <xdr:cxnSp macro="">
      <xdr:nvCxnSpPr>
        <xdr:cNvPr id="404" name="直線コネクタ 403"/>
        <xdr:cNvCxnSpPr/>
      </xdr:nvCxnSpPr>
      <xdr:spPr>
        <a:xfrm>
          <a:off x="9639300" y="13231864"/>
          <a:ext cx="838200" cy="6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95076</xdr:rowOff>
    </xdr:from>
    <xdr:ext cx="534377" cy="259045"/>
    <xdr:sp macro="" textlink="">
      <xdr:nvSpPr>
        <xdr:cNvPr id="405" name="普通建設事業費 （ うち新規整備　）平均値テキスト"/>
        <xdr:cNvSpPr txBox="1"/>
      </xdr:nvSpPr>
      <xdr:spPr>
        <a:xfrm>
          <a:off x="10528300" y="12953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34,315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72200</xdr:rowOff>
    </xdr:from>
    <xdr:to>
      <xdr:col>15</xdr:col>
      <xdr:colOff>231775</xdr:colOff>
      <xdr:row>77</xdr:row>
      <xdr:rowOff>2350</xdr:rowOff>
    </xdr:to>
    <xdr:sp macro="" textlink="">
      <xdr:nvSpPr>
        <xdr:cNvPr id="406" name="フローチャート : 判断 405"/>
        <xdr:cNvSpPr/>
      </xdr:nvSpPr>
      <xdr:spPr>
        <a:xfrm>
          <a:off x="10426700" y="131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75</xdr:row>
      <xdr:rowOff>169354</xdr:rowOff>
    </xdr:from>
    <xdr:to>
      <xdr:col>14</xdr:col>
      <xdr:colOff>79375</xdr:colOff>
      <xdr:row>76</xdr:row>
      <xdr:rowOff>99504</xdr:rowOff>
    </xdr:to>
    <xdr:sp macro="" textlink="">
      <xdr:nvSpPr>
        <xdr:cNvPr id="407" name="フローチャート : 判断 406"/>
        <xdr:cNvSpPr/>
      </xdr:nvSpPr>
      <xdr:spPr>
        <a:xfrm>
          <a:off x="9588500" y="1302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116032</xdr:rowOff>
    </xdr:from>
    <xdr:ext cx="534377" cy="259045"/>
    <xdr:sp macro="" textlink="">
      <xdr:nvSpPr>
        <xdr:cNvPr id="408" name="テキスト ボックス 407"/>
        <xdr:cNvSpPr txBox="1"/>
      </xdr:nvSpPr>
      <xdr:spPr>
        <a:xfrm>
          <a:off x="9372111" y="128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39599</xdr:rowOff>
    </xdr:from>
    <xdr:to>
      <xdr:col>15</xdr:col>
      <xdr:colOff>231775</xdr:colOff>
      <xdr:row>77</xdr:row>
      <xdr:rowOff>141199</xdr:rowOff>
    </xdr:to>
    <xdr:sp macro="" textlink="">
      <xdr:nvSpPr>
        <xdr:cNvPr id="414" name="円/楕円 413"/>
        <xdr:cNvSpPr/>
      </xdr:nvSpPr>
      <xdr:spPr>
        <a:xfrm>
          <a:off x="10426700" y="1324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18026</xdr:rowOff>
    </xdr:from>
    <xdr:ext cx="534377" cy="259045"/>
    <xdr:sp macro="" textlink="">
      <xdr:nvSpPr>
        <xdr:cNvPr id="415" name="普通建設事業費 （ うち新規整備　）該当値テキスト"/>
        <xdr:cNvSpPr txBox="1"/>
      </xdr:nvSpPr>
      <xdr:spPr>
        <a:xfrm>
          <a:off x="10528300" y="1321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23,382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150864</xdr:rowOff>
    </xdr:from>
    <xdr:to>
      <xdr:col>14</xdr:col>
      <xdr:colOff>79375</xdr:colOff>
      <xdr:row>77</xdr:row>
      <xdr:rowOff>81014</xdr:rowOff>
    </xdr:to>
    <xdr:sp macro="" textlink="">
      <xdr:nvSpPr>
        <xdr:cNvPr id="416" name="円/楕円 415"/>
        <xdr:cNvSpPr/>
      </xdr:nvSpPr>
      <xdr:spPr>
        <a:xfrm>
          <a:off x="9588500" y="131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72141</xdr:rowOff>
    </xdr:from>
    <xdr:ext cx="534377" cy="259045"/>
    <xdr:sp macro="" textlink="">
      <xdr:nvSpPr>
        <xdr:cNvPr id="417" name="テキスト ボックス 416"/>
        <xdr:cNvSpPr txBox="1"/>
      </xdr:nvSpPr>
      <xdr:spPr>
        <a:xfrm>
          <a:off x="9372111" y="1327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32,388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28" name="直線コネクタ 42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29" name="テキスト ボックス 42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0" name="直線コネクタ 42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1" name="テキスト ボックス 43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2" name="直線コネクタ 43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3" name="テキスト ボックス 43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4" name="直線コネクタ 43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5" name="テキスト ボックス 43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33795</xdr:rowOff>
    </xdr:from>
    <xdr:to>
      <xdr:col>15</xdr:col>
      <xdr:colOff>180340</xdr:colOff>
      <xdr:row>98</xdr:row>
      <xdr:rowOff>22583</xdr:rowOff>
    </xdr:to>
    <xdr:cxnSp macro="">
      <xdr:nvCxnSpPr>
        <xdr:cNvPr id="437" name="直線コネクタ 436"/>
        <xdr:cNvCxnSpPr/>
      </xdr:nvCxnSpPr>
      <xdr:spPr>
        <a:xfrm flipV="1">
          <a:off x="10475595" y="15635745"/>
          <a:ext cx="1270" cy="118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26410</xdr:rowOff>
    </xdr:from>
    <xdr:ext cx="378565" cy="259045"/>
    <xdr:sp macro="" textlink="">
      <xdr:nvSpPr>
        <xdr:cNvPr id="438" name="普通建設事業費 （ うち更新整備　）最小値テキスト"/>
        <xdr:cNvSpPr txBox="1"/>
      </xdr:nvSpPr>
      <xdr:spPr>
        <a:xfrm>
          <a:off x="10528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15</xdr:col>
      <xdr:colOff>92075</xdr:colOff>
      <xdr:row>98</xdr:row>
      <xdr:rowOff>22583</xdr:rowOff>
    </xdr:from>
    <xdr:to>
      <xdr:col>15</xdr:col>
      <xdr:colOff>269875</xdr:colOff>
      <xdr:row>98</xdr:row>
      <xdr:rowOff>22583</xdr:rowOff>
    </xdr:to>
    <xdr:cxnSp macro="">
      <xdr:nvCxnSpPr>
        <xdr:cNvPr id="439" name="直線コネクタ 438"/>
        <xdr:cNvCxnSpPr/>
      </xdr:nvCxnSpPr>
      <xdr:spPr>
        <a:xfrm>
          <a:off x="10388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151922</xdr:rowOff>
    </xdr:from>
    <xdr:ext cx="599010" cy="259045"/>
    <xdr:sp macro="" textlink="">
      <xdr:nvSpPr>
        <xdr:cNvPr id="440" name="普通建設事業費 （ うち更新整備　）最大値テキスト"/>
        <xdr:cNvSpPr txBox="1"/>
      </xdr:nvSpPr>
      <xdr:spPr>
        <a:xfrm>
          <a:off x="10528300" y="1541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208,531</a:t>
          </a:r>
          <a:endParaRPr kumimoji="1" lang="ja-JP" altLang="en-US" sz="1000" b="1">
            <a:latin typeface="ＭＳ Ｐゴシック"/>
          </a:endParaRPr>
        </a:p>
      </xdr:txBody>
    </xdr:sp>
    <xdr:clientData/>
  </xdr:oneCellAnchor>
  <xdr:twoCellAnchor>
    <xdr:from>
      <xdr:col>15</xdr:col>
      <xdr:colOff>92075</xdr:colOff>
      <xdr:row>91</xdr:row>
      <xdr:rowOff>33795</xdr:rowOff>
    </xdr:from>
    <xdr:to>
      <xdr:col>15</xdr:col>
      <xdr:colOff>269875</xdr:colOff>
      <xdr:row>91</xdr:row>
      <xdr:rowOff>33795</xdr:rowOff>
    </xdr:to>
    <xdr:cxnSp macro="">
      <xdr:nvCxnSpPr>
        <xdr:cNvPr id="441" name="直線コネクタ 440"/>
        <xdr:cNvCxnSpPr/>
      </xdr:nvCxnSpPr>
      <xdr:spPr>
        <a:xfrm>
          <a:off x="10388600" y="1563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24674</xdr:rowOff>
    </xdr:from>
    <xdr:to>
      <xdr:col>15</xdr:col>
      <xdr:colOff>180975</xdr:colOff>
      <xdr:row>97</xdr:row>
      <xdr:rowOff>93008</xdr:rowOff>
    </xdr:to>
    <xdr:cxnSp macro="">
      <xdr:nvCxnSpPr>
        <xdr:cNvPr id="442" name="直線コネクタ 441"/>
        <xdr:cNvCxnSpPr/>
      </xdr:nvCxnSpPr>
      <xdr:spPr>
        <a:xfrm flipV="1">
          <a:off x="9639300" y="16655324"/>
          <a:ext cx="838200" cy="6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105650</xdr:rowOff>
    </xdr:from>
    <xdr:ext cx="534377" cy="259045"/>
    <xdr:sp macro="" textlink="">
      <xdr:nvSpPr>
        <xdr:cNvPr id="443" name="普通建設事業費 （ うち更新整備　）平均値テキスト"/>
        <xdr:cNvSpPr txBox="1"/>
      </xdr:nvSpPr>
      <xdr:spPr>
        <a:xfrm>
          <a:off x="10528300" y="163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41,072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82773</xdr:rowOff>
    </xdr:from>
    <xdr:to>
      <xdr:col>15</xdr:col>
      <xdr:colOff>231775</xdr:colOff>
      <xdr:row>97</xdr:row>
      <xdr:rowOff>12923</xdr:rowOff>
    </xdr:to>
    <xdr:sp macro="" textlink="">
      <xdr:nvSpPr>
        <xdr:cNvPr id="444" name="フローチャート : 判断 443"/>
        <xdr:cNvSpPr/>
      </xdr:nvSpPr>
      <xdr:spPr>
        <a:xfrm>
          <a:off x="10426700" y="165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78356</xdr:rowOff>
    </xdr:from>
    <xdr:to>
      <xdr:col>14</xdr:col>
      <xdr:colOff>79375</xdr:colOff>
      <xdr:row>97</xdr:row>
      <xdr:rowOff>8506</xdr:rowOff>
    </xdr:to>
    <xdr:sp macro="" textlink="">
      <xdr:nvSpPr>
        <xdr:cNvPr id="445" name="フローチャート : 判断 444"/>
        <xdr:cNvSpPr/>
      </xdr:nvSpPr>
      <xdr:spPr>
        <a:xfrm>
          <a:off x="9588500" y="1653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25033</xdr:rowOff>
    </xdr:from>
    <xdr:ext cx="534377" cy="259045"/>
    <xdr:sp macro="" textlink="">
      <xdr:nvSpPr>
        <xdr:cNvPr id="446" name="テキスト ボックス 445"/>
        <xdr:cNvSpPr txBox="1"/>
      </xdr:nvSpPr>
      <xdr:spPr>
        <a:xfrm>
          <a:off x="9372111" y="1631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7" name="テキスト ボックス 44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8" name="テキスト ボックス 44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9" name="テキスト ボックス 44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0" name="テキスト ボックス 44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1" name="テキスト ボックス 45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145324</xdr:rowOff>
    </xdr:from>
    <xdr:to>
      <xdr:col>15</xdr:col>
      <xdr:colOff>231775</xdr:colOff>
      <xdr:row>97</xdr:row>
      <xdr:rowOff>75474</xdr:rowOff>
    </xdr:to>
    <xdr:sp macro="" textlink="">
      <xdr:nvSpPr>
        <xdr:cNvPr id="452" name="円/楕円 451"/>
        <xdr:cNvSpPr/>
      </xdr:nvSpPr>
      <xdr:spPr>
        <a:xfrm>
          <a:off x="10426700" y="1660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123751</xdr:rowOff>
    </xdr:from>
    <xdr:ext cx="534377" cy="259045"/>
    <xdr:sp macro="" textlink="">
      <xdr:nvSpPr>
        <xdr:cNvPr id="453" name="普通建設事業費 （ うち更新整備　）該当値テキスト"/>
        <xdr:cNvSpPr txBox="1"/>
      </xdr:nvSpPr>
      <xdr:spPr>
        <a:xfrm>
          <a:off x="10528300" y="1658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30,127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42208</xdr:rowOff>
    </xdr:from>
    <xdr:to>
      <xdr:col>14</xdr:col>
      <xdr:colOff>79375</xdr:colOff>
      <xdr:row>97</xdr:row>
      <xdr:rowOff>143808</xdr:rowOff>
    </xdr:to>
    <xdr:sp macro="" textlink="">
      <xdr:nvSpPr>
        <xdr:cNvPr id="454" name="円/楕円 453"/>
        <xdr:cNvSpPr/>
      </xdr:nvSpPr>
      <xdr:spPr>
        <a:xfrm>
          <a:off x="9588500" y="1667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134935</xdr:rowOff>
    </xdr:from>
    <xdr:ext cx="534377" cy="259045"/>
    <xdr:sp macro="" textlink="">
      <xdr:nvSpPr>
        <xdr:cNvPr id="455" name="テキスト ボックス 454"/>
        <xdr:cNvSpPr txBox="1"/>
      </xdr:nvSpPr>
      <xdr:spPr>
        <a:xfrm>
          <a:off x="9372111" y="1676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6" name="正方形/長方形 45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7" name="正方形/長方形 45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8" name="正方形/長方形 45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9" name="正方形/長方形 45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0" name="正方形/長方形 45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1" name="正方形/長方形 46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2" name="正方形/長方形 46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3" name="正方形/長方形 46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4" name="テキスト ボックス 46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5" name="直線コネクタ 46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6" name="直線コネクタ 46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7" name="テキスト ボックス 46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8" name="直線コネクタ 46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9" name="テキスト ボックス 46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0" name="直線コネクタ 46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1" name="テキスト ボックス 47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2" name="直線コネクタ 47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3" name="テキスト ボックス 47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4" name="直線コネクタ 47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5" name="テキスト ボックス 47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7" name="テキスト ボックス 47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2387</xdr:rowOff>
    </xdr:from>
    <xdr:to>
      <xdr:col>23</xdr:col>
      <xdr:colOff>516889</xdr:colOff>
      <xdr:row>39</xdr:row>
      <xdr:rowOff>44450</xdr:rowOff>
    </xdr:to>
    <xdr:cxnSp macro="">
      <xdr:nvCxnSpPr>
        <xdr:cNvPr id="479" name="直線コネクタ 478"/>
        <xdr:cNvCxnSpPr/>
      </xdr:nvCxnSpPr>
      <xdr:spPr>
        <a:xfrm flipV="1">
          <a:off x="16317595" y="5145887"/>
          <a:ext cx="1269" cy="15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1" name="直線コネクタ 48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120514</xdr:rowOff>
    </xdr:from>
    <xdr:ext cx="534377" cy="259045"/>
    <xdr:sp macro="" textlink="">
      <xdr:nvSpPr>
        <xdr:cNvPr id="482" name="災害復旧事業費最大値テキスト"/>
        <xdr:cNvSpPr txBox="1"/>
      </xdr:nvSpPr>
      <xdr:spPr>
        <a:xfrm>
          <a:off x="16370300" y="49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30</xdr:row>
      <xdr:rowOff>2387</xdr:rowOff>
    </xdr:from>
    <xdr:to>
      <xdr:col>23</xdr:col>
      <xdr:colOff>606425</xdr:colOff>
      <xdr:row>30</xdr:row>
      <xdr:rowOff>2387</xdr:rowOff>
    </xdr:to>
    <xdr:cxnSp macro="">
      <xdr:nvCxnSpPr>
        <xdr:cNvPr id="483" name="直線コネクタ 482"/>
        <xdr:cNvCxnSpPr/>
      </xdr:nvCxnSpPr>
      <xdr:spPr>
        <a:xfrm>
          <a:off x="16230600" y="51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3073</xdr:rowOff>
    </xdr:from>
    <xdr:to>
      <xdr:col>23</xdr:col>
      <xdr:colOff>517525</xdr:colOff>
      <xdr:row>39</xdr:row>
      <xdr:rowOff>37973</xdr:rowOff>
    </xdr:to>
    <xdr:cxnSp macro="">
      <xdr:nvCxnSpPr>
        <xdr:cNvPr id="484" name="直線コネクタ 483"/>
        <xdr:cNvCxnSpPr/>
      </xdr:nvCxnSpPr>
      <xdr:spPr>
        <a:xfrm>
          <a:off x="15481300" y="6689623"/>
          <a:ext cx="838200" cy="3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25061</xdr:rowOff>
    </xdr:from>
    <xdr:ext cx="469744" cy="259045"/>
    <xdr:sp macro="" textlink="">
      <xdr:nvSpPr>
        <xdr:cNvPr id="485" name="災害復旧事業費平均値テキスト"/>
        <xdr:cNvSpPr txBox="1"/>
      </xdr:nvSpPr>
      <xdr:spPr>
        <a:xfrm>
          <a:off x="16370300" y="636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2184</xdr:rowOff>
    </xdr:from>
    <xdr:to>
      <xdr:col>23</xdr:col>
      <xdr:colOff>568325</xdr:colOff>
      <xdr:row>38</xdr:row>
      <xdr:rowOff>103784</xdr:rowOff>
    </xdr:to>
    <xdr:sp macro="" textlink="">
      <xdr:nvSpPr>
        <xdr:cNvPr id="486" name="フローチャート : 判断 485"/>
        <xdr:cNvSpPr/>
      </xdr:nvSpPr>
      <xdr:spPr>
        <a:xfrm>
          <a:off x="16268700" y="65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141262</xdr:rowOff>
    </xdr:from>
    <xdr:to>
      <xdr:col>22</xdr:col>
      <xdr:colOff>365125</xdr:colOff>
      <xdr:row>39</xdr:row>
      <xdr:rowOff>3073</xdr:rowOff>
    </xdr:to>
    <xdr:cxnSp macro="">
      <xdr:nvCxnSpPr>
        <xdr:cNvPr id="487" name="直線コネクタ 486"/>
        <xdr:cNvCxnSpPr/>
      </xdr:nvCxnSpPr>
      <xdr:spPr>
        <a:xfrm>
          <a:off x="14592300" y="6656362"/>
          <a:ext cx="889000" cy="3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45161</xdr:rowOff>
    </xdr:from>
    <xdr:to>
      <xdr:col>22</xdr:col>
      <xdr:colOff>415925</xdr:colOff>
      <xdr:row>37</xdr:row>
      <xdr:rowOff>146761</xdr:rowOff>
    </xdr:to>
    <xdr:sp macro="" textlink="">
      <xdr:nvSpPr>
        <xdr:cNvPr id="488" name="フローチャート : 判断 487"/>
        <xdr:cNvSpPr/>
      </xdr:nvSpPr>
      <xdr:spPr>
        <a:xfrm>
          <a:off x="15430500" y="638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163288</xdr:rowOff>
    </xdr:from>
    <xdr:ext cx="469744" cy="259045"/>
    <xdr:sp macro="" textlink="">
      <xdr:nvSpPr>
        <xdr:cNvPr id="489" name="テキスト ボックス 488"/>
        <xdr:cNvSpPr txBox="1"/>
      </xdr:nvSpPr>
      <xdr:spPr>
        <a:xfrm>
          <a:off x="15246427" y="616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11456</xdr:rowOff>
    </xdr:from>
    <xdr:to>
      <xdr:col>21</xdr:col>
      <xdr:colOff>161925</xdr:colOff>
      <xdr:row>38</xdr:row>
      <xdr:rowOff>141262</xdr:rowOff>
    </xdr:to>
    <xdr:cxnSp macro="">
      <xdr:nvCxnSpPr>
        <xdr:cNvPr id="490" name="直線コネクタ 489"/>
        <xdr:cNvCxnSpPr/>
      </xdr:nvCxnSpPr>
      <xdr:spPr>
        <a:xfrm>
          <a:off x="13703300" y="6012206"/>
          <a:ext cx="889000" cy="64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59563</xdr:rowOff>
    </xdr:from>
    <xdr:to>
      <xdr:col>21</xdr:col>
      <xdr:colOff>212725</xdr:colOff>
      <xdr:row>37</xdr:row>
      <xdr:rowOff>161163</xdr:rowOff>
    </xdr:to>
    <xdr:sp macro="" textlink="">
      <xdr:nvSpPr>
        <xdr:cNvPr id="491" name="フローチャート : 判断 490"/>
        <xdr:cNvSpPr/>
      </xdr:nvSpPr>
      <xdr:spPr>
        <a:xfrm>
          <a:off x="14541500" y="640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6240</xdr:rowOff>
    </xdr:from>
    <xdr:ext cx="469744" cy="259045"/>
    <xdr:sp macro="" textlink="">
      <xdr:nvSpPr>
        <xdr:cNvPr id="492" name="テキスト ボックス 491"/>
        <xdr:cNvSpPr txBox="1"/>
      </xdr:nvSpPr>
      <xdr:spPr>
        <a:xfrm>
          <a:off x="14357427" y="617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11456</xdr:rowOff>
    </xdr:from>
    <xdr:to>
      <xdr:col>19</xdr:col>
      <xdr:colOff>644525</xdr:colOff>
      <xdr:row>36</xdr:row>
      <xdr:rowOff>65786</xdr:rowOff>
    </xdr:to>
    <xdr:cxnSp macro="">
      <xdr:nvCxnSpPr>
        <xdr:cNvPr id="493" name="直線コネクタ 492"/>
        <xdr:cNvCxnSpPr/>
      </xdr:nvCxnSpPr>
      <xdr:spPr>
        <a:xfrm flipV="1">
          <a:off x="12814300" y="6012206"/>
          <a:ext cx="889000" cy="2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4166</xdr:rowOff>
    </xdr:from>
    <xdr:to>
      <xdr:col>20</xdr:col>
      <xdr:colOff>9525</xdr:colOff>
      <xdr:row>37</xdr:row>
      <xdr:rowOff>105766</xdr:rowOff>
    </xdr:to>
    <xdr:sp macro="" textlink="">
      <xdr:nvSpPr>
        <xdr:cNvPr id="494" name="フローチャート : 判断 493"/>
        <xdr:cNvSpPr/>
      </xdr:nvSpPr>
      <xdr:spPr>
        <a:xfrm>
          <a:off x="13652500" y="63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96893</xdr:rowOff>
    </xdr:from>
    <xdr:ext cx="469744" cy="259045"/>
    <xdr:sp macro="" textlink="">
      <xdr:nvSpPr>
        <xdr:cNvPr id="495" name="テキスト ボックス 494"/>
        <xdr:cNvSpPr txBox="1"/>
      </xdr:nvSpPr>
      <xdr:spPr>
        <a:xfrm>
          <a:off x="13468427" y="644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85280</xdr:rowOff>
    </xdr:from>
    <xdr:to>
      <xdr:col>18</xdr:col>
      <xdr:colOff>492125</xdr:colOff>
      <xdr:row>37</xdr:row>
      <xdr:rowOff>15430</xdr:rowOff>
    </xdr:to>
    <xdr:sp macro="" textlink="">
      <xdr:nvSpPr>
        <xdr:cNvPr id="496" name="フローチャート : 判断 495"/>
        <xdr:cNvSpPr/>
      </xdr:nvSpPr>
      <xdr:spPr>
        <a:xfrm>
          <a:off x="12763500" y="625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6557</xdr:rowOff>
    </xdr:from>
    <xdr:ext cx="534377" cy="259045"/>
    <xdr:sp macro="" textlink="">
      <xdr:nvSpPr>
        <xdr:cNvPr id="497" name="テキスト ボックス 496"/>
        <xdr:cNvSpPr txBox="1"/>
      </xdr:nvSpPr>
      <xdr:spPr>
        <a:xfrm>
          <a:off x="12547111" y="635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158623</xdr:rowOff>
    </xdr:from>
    <xdr:to>
      <xdr:col>23</xdr:col>
      <xdr:colOff>568325</xdr:colOff>
      <xdr:row>39</xdr:row>
      <xdr:rowOff>88773</xdr:rowOff>
    </xdr:to>
    <xdr:sp macro="" textlink="">
      <xdr:nvSpPr>
        <xdr:cNvPr id="503" name="円/楕円 502"/>
        <xdr:cNvSpPr/>
      </xdr:nvSpPr>
      <xdr:spPr>
        <a:xfrm>
          <a:off x="162687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73550</xdr:rowOff>
    </xdr:from>
    <xdr:ext cx="378565" cy="259045"/>
    <xdr:sp macro="" textlink="">
      <xdr:nvSpPr>
        <xdr:cNvPr id="504" name="災害復旧事業費該当値テキスト"/>
        <xdr:cNvSpPr txBox="1"/>
      </xdr:nvSpPr>
      <xdr:spPr>
        <a:xfrm>
          <a:off x="16370300" y="6588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123723</xdr:rowOff>
    </xdr:from>
    <xdr:to>
      <xdr:col>22</xdr:col>
      <xdr:colOff>415925</xdr:colOff>
      <xdr:row>39</xdr:row>
      <xdr:rowOff>53873</xdr:rowOff>
    </xdr:to>
    <xdr:sp macro="" textlink="">
      <xdr:nvSpPr>
        <xdr:cNvPr id="505" name="円/楕円 504"/>
        <xdr:cNvSpPr/>
      </xdr:nvSpPr>
      <xdr:spPr>
        <a:xfrm>
          <a:off x="15430500" y="663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45000</xdr:rowOff>
    </xdr:from>
    <xdr:ext cx="469744" cy="259045"/>
    <xdr:sp macro="" textlink="">
      <xdr:nvSpPr>
        <xdr:cNvPr id="506" name="テキスト ボックス 505"/>
        <xdr:cNvSpPr txBox="1"/>
      </xdr:nvSpPr>
      <xdr:spPr>
        <a:xfrm>
          <a:off x="15246427" y="673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90462</xdr:rowOff>
    </xdr:from>
    <xdr:to>
      <xdr:col>21</xdr:col>
      <xdr:colOff>212725</xdr:colOff>
      <xdr:row>39</xdr:row>
      <xdr:rowOff>20612</xdr:rowOff>
    </xdr:to>
    <xdr:sp macro="" textlink="">
      <xdr:nvSpPr>
        <xdr:cNvPr id="507" name="円/楕円 506"/>
        <xdr:cNvSpPr/>
      </xdr:nvSpPr>
      <xdr:spPr>
        <a:xfrm>
          <a:off x="14541500" y="660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11739</xdr:rowOff>
    </xdr:from>
    <xdr:ext cx="469744" cy="259045"/>
    <xdr:sp macro="" textlink="">
      <xdr:nvSpPr>
        <xdr:cNvPr id="508" name="テキスト ボックス 507"/>
        <xdr:cNvSpPr txBox="1"/>
      </xdr:nvSpPr>
      <xdr:spPr>
        <a:xfrm>
          <a:off x="14357427" y="669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132106</xdr:rowOff>
    </xdr:from>
    <xdr:to>
      <xdr:col>20</xdr:col>
      <xdr:colOff>9525</xdr:colOff>
      <xdr:row>35</xdr:row>
      <xdr:rowOff>62256</xdr:rowOff>
    </xdr:to>
    <xdr:sp macro="" textlink="">
      <xdr:nvSpPr>
        <xdr:cNvPr id="509" name="円/楕円 508"/>
        <xdr:cNvSpPr/>
      </xdr:nvSpPr>
      <xdr:spPr>
        <a:xfrm>
          <a:off x="13652500" y="59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78783</xdr:rowOff>
    </xdr:from>
    <xdr:ext cx="534377" cy="259045"/>
    <xdr:sp macro="" textlink="">
      <xdr:nvSpPr>
        <xdr:cNvPr id="510" name="テキスト ボックス 509"/>
        <xdr:cNvSpPr txBox="1"/>
      </xdr:nvSpPr>
      <xdr:spPr>
        <a:xfrm>
          <a:off x="13436111" y="573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14986</xdr:rowOff>
    </xdr:from>
    <xdr:to>
      <xdr:col>18</xdr:col>
      <xdr:colOff>492125</xdr:colOff>
      <xdr:row>36</xdr:row>
      <xdr:rowOff>116586</xdr:rowOff>
    </xdr:to>
    <xdr:sp macro="" textlink="">
      <xdr:nvSpPr>
        <xdr:cNvPr id="511" name="円/楕円 510"/>
        <xdr:cNvSpPr/>
      </xdr:nvSpPr>
      <xdr:spPr>
        <a:xfrm>
          <a:off x="12763500" y="618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133113</xdr:rowOff>
    </xdr:from>
    <xdr:ext cx="534377" cy="259045"/>
    <xdr:sp macro="" textlink="">
      <xdr:nvSpPr>
        <xdr:cNvPr id="512" name="テキスト ボックス 511"/>
        <xdr:cNvSpPr txBox="1"/>
      </xdr:nvSpPr>
      <xdr:spPr>
        <a:xfrm>
          <a:off x="12547111" y="596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4" name="正方形/長方形 51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5" name="正方形/長方形 51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6" name="正方形/長方形 51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7" name="正方形/長方形 51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8" name="正方形/長方形 51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9" name="正方形/長方形 51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0" name="正方形/長方形 51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1" name="テキスト ボックス 52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2" name="直線コネクタ 52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3" name="直線コネクタ 52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4" name="テキスト ボックス 52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5" name="直線コネクタ 52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6" name="テキスト ボックス 52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8" name="直線コネクタ 52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3" name="直線コネクタ 53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5" name="フローチャート : 判断 53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6" name="直線コネクタ 53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7" name="フローチャート : 判断 53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8" name="テキスト ボックス 53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9" name="直線コネクタ 53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0" name="フローチャート : 判断 53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1" name="テキスト ボックス 54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2" name="直線コネクタ 54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3" name="フローチャート : 判断 54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4" name="テキスト ボックス 54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5" name="フローチャート : 判断 54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6" name="テキスト ボックス 54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7" name="テキスト ボックス 54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8" name="テキスト ボックス 54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9" name="テキスト ボックス 54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0" name="テキスト ボックス 54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1" name="テキスト ボックス 55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円/楕円 55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4" name="円/楕円 55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5" name="テキスト ボックス 55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6" name="円/楕円 55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7" name="テキスト ボックス 55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8" name="円/楕円 55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9" name="テキスト ボックス 55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円/楕円 55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1" name="テキスト ボックス 56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2" name="正方形/長方形 56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3" name="正方形/長方形 56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4" name="正方形/長方形 56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5" name="正方形/長方形 56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6" name="正方形/長方形 56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7" name="正方形/長方形 56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8" name="正方形/長方形 56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9" name="正方形/長方形 56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0" name="テキスト ボックス 56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1" name="直線コネクタ 57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2" name="テキスト ボックス 57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3" name="直線コネクタ 57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4" name="テキスト ボックス 573"/>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5" name="直線コネクタ 57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6" name="テキスト ボックス 57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7" name="直線コネクタ 57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8" name="テキスト ボックス 57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9" name="直線コネクタ 57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0" name="テキスト ボックス 57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1" name="直線コネクタ 58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2" name="テキスト ボックス 58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3" name="直線コネクタ 58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4" name="テキスト ボックス 58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61278</xdr:rowOff>
    </xdr:from>
    <xdr:to>
      <xdr:col>23</xdr:col>
      <xdr:colOff>516889</xdr:colOff>
      <xdr:row>79</xdr:row>
      <xdr:rowOff>109843</xdr:rowOff>
    </xdr:to>
    <xdr:cxnSp macro="">
      <xdr:nvCxnSpPr>
        <xdr:cNvPr id="586" name="直線コネクタ 585"/>
        <xdr:cNvCxnSpPr/>
      </xdr:nvCxnSpPr>
      <xdr:spPr>
        <a:xfrm flipV="1">
          <a:off x="16317595" y="12234228"/>
          <a:ext cx="1269" cy="14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113670</xdr:rowOff>
    </xdr:from>
    <xdr:ext cx="534377" cy="259045"/>
    <xdr:sp macro="" textlink="">
      <xdr:nvSpPr>
        <xdr:cNvPr id="587" name="公債費最小値テキスト"/>
        <xdr:cNvSpPr txBox="1"/>
      </xdr:nvSpPr>
      <xdr:spPr>
        <a:xfrm>
          <a:off x="16370300" y="1365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79</xdr:row>
      <xdr:rowOff>109843</xdr:rowOff>
    </xdr:from>
    <xdr:to>
      <xdr:col>23</xdr:col>
      <xdr:colOff>606425</xdr:colOff>
      <xdr:row>79</xdr:row>
      <xdr:rowOff>109843</xdr:rowOff>
    </xdr:to>
    <xdr:cxnSp macro="">
      <xdr:nvCxnSpPr>
        <xdr:cNvPr id="588" name="直線コネクタ 587"/>
        <xdr:cNvCxnSpPr/>
      </xdr:nvCxnSpPr>
      <xdr:spPr>
        <a:xfrm>
          <a:off x="16230600" y="1365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7955</xdr:rowOff>
    </xdr:from>
    <xdr:ext cx="599010" cy="259045"/>
    <xdr:sp macro="" textlink="">
      <xdr:nvSpPr>
        <xdr:cNvPr id="589" name="公債費最大値テキスト"/>
        <xdr:cNvSpPr txBox="1"/>
      </xdr:nvSpPr>
      <xdr:spPr>
        <a:xfrm>
          <a:off x="16370300" y="1200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71</xdr:row>
      <xdr:rowOff>61278</xdr:rowOff>
    </xdr:from>
    <xdr:to>
      <xdr:col>23</xdr:col>
      <xdr:colOff>606425</xdr:colOff>
      <xdr:row>71</xdr:row>
      <xdr:rowOff>61278</xdr:rowOff>
    </xdr:to>
    <xdr:cxnSp macro="">
      <xdr:nvCxnSpPr>
        <xdr:cNvPr id="590" name="直線コネクタ 589"/>
        <xdr:cNvCxnSpPr/>
      </xdr:nvCxnSpPr>
      <xdr:spPr>
        <a:xfrm>
          <a:off x="16230600" y="1223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132956</xdr:rowOff>
    </xdr:from>
    <xdr:to>
      <xdr:col>23</xdr:col>
      <xdr:colOff>517525</xdr:colOff>
      <xdr:row>75</xdr:row>
      <xdr:rowOff>15811</xdr:rowOff>
    </xdr:to>
    <xdr:cxnSp macro="">
      <xdr:nvCxnSpPr>
        <xdr:cNvPr id="591" name="直線コネクタ 590"/>
        <xdr:cNvCxnSpPr/>
      </xdr:nvCxnSpPr>
      <xdr:spPr>
        <a:xfrm flipV="1">
          <a:off x="15481300" y="12820256"/>
          <a:ext cx="838200" cy="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23372</xdr:rowOff>
    </xdr:from>
    <xdr:ext cx="534377" cy="259045"/>
    <xdr:sp macro="" textlink="">
      <xdr:nvSpPr>
        <xdr:cNvPr id="592" name="公債費平均値テキスト"/>
        <xdr:cNvSpPr txBox="1"/>
      </xdr:nvSpPr>
      <xdr:spPr>
        <a:xfrm>
          <a:off x="16370300" y="1288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44945</xdr:rowOff>
    </xdr:from>
    <xdr:to>
      <xdr:col>23</xdr:col>
      <xdr:colOff>568325</xdr:colOff>
      <xdr:row>75</xdr:row>
      <xdr:rowOff>146546</xdr:rowOff>
    </xdr:to>
    <xdr:sp macro="" textlink="">
      <xdr:nvSpPr>
        <xdr:cNvPr id="593" name="フローチャート : 判断 592"/>
        <xdr:cNvSpPr/>
      </xdr:nvSpPr>
      <xdr:spPr>
        <a:xfrm>
          <a:off x="162687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118376</xdr:rowOff>
    </xdr:from>
    <xdr:to>
      <xdr:col>22</xdr:col>
      <xdr:colOff>365125</xdr:colOff>
      <xdr:row>75</xdr:row>
      <xdr:rowOff>15811</xdr:rowOff>
    </xdr:to>
    <xdr:cxnSp macro="">
      <xdr:nvCxnSpPr>
        <xdr:cNvPr id="594" name="直線コネクタ 593"/>
        <xdr:cNvCxnSpPr/>
      </xdr:nvCxnSpPr>
      <xdr:spPr>
        <a:xfrm>
          <a:off x="14592300" y="12805676"/>
          <a:ext cx="889000" cy="6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26746</xdr:rowOff>
    </xdr:from>
    <xdr:to>
      <xdr:col>22</xdr:col>
      <xdr:colOff>415925</xdr:colOff>
      <xdr:row>75</xdr:row>
      <xdr:rowOff>128346</xdr:rowOff>
    </xdr:to>
    <xdr:sp macro="" textlink="">
      <xdr:nvSpPr>
        <xdr:cNvPr id="595" name="フローチャート : 判断 594"/>
        <xdr:cNvSpPr/>
      </xdr:nvSpPr>
      <xdr:spPr>
        <a:xfrm>
          <a:off x="15430500" y="128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119473</xdr:rowOff>
    </xdr:from>
    <xdr:ext cx="534377" cy="259045"/>
    <xdr:sp macro="" textlink="">
      <xdr:nvSpPr>
        <xdr:cNvPr id="596" name="テキスト ボックス 595"/>
        <xdr:cNvSpPr txBox="1"/>
      </xdr:nvSpPr>
      <xdr:spPr>
        <a:xfrm>
          <a:off x="15214111" y="129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3784</xdr:rowOff>
    </xdr:from>
    <xdr:to>
      <xdr:col>21</xdr:col>
      <xdr:colOff>161925</xdr:colOff>
      <xdr:row>74</xdr:row>
      <xdr:rowOff>118376</xdr:rowOff>
    </xdr:to>
    <xdr:cxnSp macro="">
      <xdr:nvCxnSpPr>
        <xdr:cNvPr id="597" name="直線コネクタ 596"/>
        <xdr:cNvCxnSpPr/>
      </xdr:nvCxnSpPr>
      <xdr:spPr>
        <a:xfrm>
          <a:off x="13703300" y="12691084"/>
          <a:ext cx="889000" cy="1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7480</xdr:rowOff>
    </xdr:from>
    <xdr:to>
      <xdr:col>21</xdr:col>
      <xdr:colOff>212725</xdr:colOff>
      <xdr:row>75</xdr:row>
      <xdr:rowOff>109080</xdr:rowOff>
    </xdr:to>
    <xdr:sp macro="" textlink="">
      <xdr:nvSpPr>
        <xdr:cNvPr id="598" name="フローチャート : 判断 597"/>
        <xdr:cNvSpPr/>
      </xdr:nvSpPr>
      <xdr:spPr>
        <a:xfrm>
          <a:off x="14541500" y="128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100207</xdr:rowOff>
    </xdr:from>
    <xdr:ext cx="534377" cy="259045"/>
    <xdr:sp macro="" textlink="">
      <xdr:nvSpPr>
        <xdr:cNvPr id="599" name="テキスト ボックス 598"/>
        <xdr:cNvSpPr txBox="1"/>
      </xdr:nvSpPr>
      <xdr:spPr>
        <a:xfrm>
          <a:off x="14325111" y="1295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36640</xdr:rowOff>
    </xdr:from>
    <xdr:to>
      <xdr:col>19</xdr:col>
      <xdr:colOff>644525</xdr:colOff>
      <xdr:row>74</xdr:row>
      <xdr:rowOff>3784</xdr:rowOff>
    </xdr:to>
    <xdr:cxnSp macro="">
      <xdr:nvCxnSpPr>
        <xdr:cNvPr id="600" name="直線コネクタ 599"/>
        <xdr:cNvCxnSpPr/>
      </xdr:nvCxnSpPr>
      <xdr:spPr>
        <a:xfrm>
          <a:off x="12814300" y="12552490"/>
          <a:ext cx="889000" cy="13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3911</xdr:rowOff>
    </xdr:from>
    <xdr:to>
      <xdr:col>20</xdr:col>
      <xdr:colOff>9525</xdr:colOff>
      <xdr:row>75</xdr:row>
      <xdr:rowOff>105511</xdr:rowOff>
    </xdr:to>
    <xdr:sp macro="" textlink="">
      <xdr:nvSpPr>
        <xdr:cNvPr id="601" name="フローチャート : 判断 600"/>
        <xdr:cNvSpPr/>
      </xdr:nvSpPr>
      <xdr:spPr>
        <a:xfrm>
          <a:off x="13652500" y="1286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96638</xdr:rowOff>
    </xdr:from>
    <xdr:ext cx="534377" cy="259045"/>
    <xdr:sp macro="" textlink="">
      <xdr:nvSpPr>
        <xdr:cNvPr id="602" name="テキスト ボックス 601"/>
        <xdr:cNvSpPr txBox="1"/>
      </xdr:nvSpPr>
      <xdr:spPr>
        <a:xfrm>
          <a:off x="13436111" y="1295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162966</xdr:rowOff>
    </xdr:from>
    <xdr:to>
      <xdr:col>18</xdr:col>
      <xdr:colOff>492125</xdr:colOff>
      <xdr:row>75</xdr:row>
      <xdr:rowOff>93116</xdr:rowOff>
    </xdr:to>
    <xdr:sp macro="" textlink="">
      <xdr:nvSpPr>
        <xdr:cNvPr id="603" name="フローチャート : 判断 602"/>
        <xdr:cNvSpPr/>
      </xdr:nvSpPr>
      <xdr:spPr>
        <a:xfrm>
          <a:off x="12763500" y="1285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84243</xdr:rowOff>
    </xdr:from>
    <xdr:ext cx="534377" cy="259045"/>
    <xdr:sp macro="" textlink="">
      <xdr:nvSpPr>
        <xdr:cNvPr id="604" name="テキスト ボックス 603"/>
        <xdr:cNvSpPr txBox="1"/>
      </xdr:nvSpPr>
      <xdr:spPr>
        <a:xfrm>
          <a:off x="12547111" y="1294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5" name="テキスト ボックス 60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6" name="テキスト ボックス 60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7" name="テキスト ボックス 60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8" name="テキスト ボックス 60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9" name="テキスト ボックス 60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82156</xdr:rowOff>
    </xdr:from>
    <xdr:to>
      <xdr:col>23</xdr:col>
      <xdr:colOff>568325</xdr:colOff>
      <xdr:row>75</xdr:row>
      <xdr:rowOff>12306</xdr:rowOff>
    </xdr:to>
    <xdr:sp macro="" textlink="">
      <xdr:nvSpPr>
        <xdr:cNvPr id="610" name="円/楕円 609"/>
        <xdr:cNvSpPr/>
      </xdr:nvSpPr>
      <xdr:spPr>
        <a:xfrm>
          <a:off x="16268700" y="127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105033</xdr:rowOff>
    </xdr:from>
    <xdr:ext cx="534377" cy="259045"/>
    <xdr:sp macro="" textlink="">
      <xdr:nvSpPr>
        <xdr:cNvPr id="611" name="公債費該当値テキスト"/>
        <xdr:cNvSpPr txBox="1"/>
      </xdr:nvSpPr>
      <xdr:spPr>
        <a:xfrm>
          <a:off x="16370300" y="1262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90,531</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136461</xdr:rowOff>
    </xdr:from>
    <xdr:to>
      <xdr:col>22</xdr:col>
      <xdr:colOff>415925</xdr:colOff>
      <xdr:row>75</xdr:row>
      <xdr:rowOff>66611</xdr:rowOff>
    </xdr:to>
    <xdr:sp macro="" textlink="">
      <xdr:nvSpPr>
        <xdr:cNvPr id="612" name="円/楕円 611"/>
        <xdr:cNvSpPr/>
      </xdr:nvSpPr>
      <xdr:spPr>
        <a:xfrm>
          <a:off x="15430500" y="1282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83138</xdr:rowOff>
    </xdr:from>
    <xdr:ext cx="534377" cy="259045"/>
    <xdr:sp macro="" textlink="">
      <xdr:nvSpPr>
        <xdr:cNvPr id="613" name="テキスト ボックス 612"/>
        <xdr:cNvSpPr txBox="1"/>
      </xdr:nvSpPr>
      <xdr:spPr>
        <a:xfrm>
          <a:off x="15214111" y="1259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86,255</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67576</xdr:rowOff>
    </xdr:from>
    <xdr:to>
      <xdr:col>21</xdr:col>
      <xdr:colOff>212725</xdr:colOff>
      <xdr:row>74</xdr:row>
      <xdr:rowOff>169176</xdr:rowOff>
    </xdr:to>
    <xdr:sp macro="" textlink="">
      <xdr:nvSpPr>
        <xdr:cNvPr id="614" name="円/楕円 613"/>
        <xdr:cNvSpPr/>
      </xdr:nvSpPr>
      <xdr:spPr>
        <a:xfrm>
          <a:off x="14541500" y="1275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14253</xdr:rowOff>
    </xdr:from>
    <xdr:ext cx="534377" cy="259045"/>
    <xdr:sp macro="" textlink="">
      <xdr:nvSpPr>
        <xdr:cNvPr id="615" name="テキスト ボックス 614"/>
        <xdr:cNvSpPr txBox="1"/>
      </xdr:nvSpPr>
      <xdr:spPr>
        <a:xfrm>
          <a:off x="14325111" y="1253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91,679</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124434</xdr:rowOff>
    </xdr:from>
    <xdr:to>
      <xdr:col>20</xdr:col>
      <xdr:colOff>9525</xdr:colOff>
      <xdr:row>74</xdr:row>
      <xdr:rowOff>54584</xdr:rowOff>
    </xdr:to>
    <xdr:sp macro="" textlink="">
      <xdr:nvSpPr>
        <xdr:cNvPr id="616" name="円/楕円 615"/>
        <xdr:cNvSpPr/>
      </xdr:nvSpPr>
      <xdr:spPr>
        <a:xfrm>
          <a:off x="13652500" y="1264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71111</xdr:rowOff>
    </xdr:from>
    <xdr:ext cx="599010" cy="259045"/>
    <xdr:sp macro="" textlink="">
      <xdr:nvSpPr>
        <xdr:cNvPr id="617" name="テキスト ボックス 616"/>
        <xdr:cNvSpPr txBox="1"/>
      </xdr:nvSpPr>
      <xdr:spPr>
        <a:xfrm>
          <a:off x="13403794" y="12415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100,702</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157290</xdr:rowOff>
    </xdr:from>
    <xdr:to>
      <xdr:col>18</xdr:col>
      <xdr:colOff>492125</xdr:colOff>
      <xdr:row>73</xdr:row>
      <xdr:rowOff>87440</xdr:rowOff>
    </xdr:to>
    <xdr:sp macro="" textlink="">
      <xdr:nvSpPr>
        <xdr:cNvPr id="618" name="円/楕円 617"/>
        <xdr:cNvSpPr/>
      </xdr:nvSpPr>
      <xdr:spPr>
        <a:xfrm>
          <a:off x="12763500" y="125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103967</xdr:rowOff>
    </xdr:from>
    <xdr:ext cx="599010" cy="259045"/>
    <xdr:sp macro="" textlink="">
      <xdr:nvSpPr>
        <xdr:cNvPr id="619" name="テキスト ボックス 618"/>
        <xdr:cNvSpPr txBox="1"/>
      </xdr:nvSpPr>
      <xdr:spPr>
        <a:xfrm>
          <a:off x="12514794" y="122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0" name="正方形/長方形 61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1" name="正方形/長方形 62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2" name="正方形/長方形 62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3" name="正方形/長方形 62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4" name="正方形/長方形 62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5" name="正方形/長方形 62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6" name="正方形/長方形 62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7" name="正方形/長方形 62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8" name="テキスト ボックス 62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9" name="直線コネクタ 62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0" name="直線コネクタ 62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1" name="テキスト ボックス 63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2" name="直線コネクタ 63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33" name="テキスト ボックス 63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4" name="直線コネクタ 63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35" name="テキスト ボックス 63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36" name="直線コネクタ 63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37" name="テキスト ボックス 63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38" name="直線コネクタ 63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39" name="テキスト ボックス 63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0" name="直線コネクタ 63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1" name="テキスト ボックス 64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172</xdr:rowOff>
    </xdr:from>
    <xdr:to>
      <xdr:col>23</xdr:col>
      <xdr:colOff>516889</xdr:colOff>
      <xdr:row>99</xdr:row>
      <xdr:rowOff>77863</xdr:rowOff>
    </xdr:to>
    <xdr:cxnSp macro="">
      <xdr:nvCxnSpPr>
        <xdr:cNvPr id="645" name="直線コネクタ 644"/>
        <xdr:cNvCxnSpPr/>
      </xdr:nvCxnSpPr>
      <xdr:spPr>
        <a:xfrm flipV="1">
          <a:off x="16317595" y="15602122"/>
          <a:ext cx="1269" cy="1449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81690</xdr:rowOff>
    </xdr:from>
    <xdr:ext cx="469744" cy="259045"/>
    <xdr:sp macro="" textlink="">
      <xdr:nvSpPr>
        <xdr:cNvPr id="646" name="積立金最小値テキスト"/>
        <xdr:cNvSpPr txBox="1"/>
      </xdr:nvSpPr>
      <xdr:spPr>
        <a:xfrm>
          <a:off x="16370300" y="1705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1,287</a:t>
          </a:r>
          <a:endParaRPr kumimoji="1" lang="ja-JP" altLang="en-US" sz="1000" b="1">
            <a:latin typeface="ＭＳ Ｐゴシック"/>
          </a:endParaRPr>
        </a:p>
      </xdr:txBody>
    </xdr:sp>
    <xdr:clientData/>
  </xdr:oneCellAnchor>
  <xdr:twoCellAnchor>
    <xdr:from>
      <xdr:col>23</xdr:col>
      <xdr:colOff>428625</xdr:colOff>
      <xdr:row>99</xdr:row>
      <xdr:rowOff>77863</xdr:rowOff>
    </xdr:from>
    <xdr:to>
      <xdr:col>23</xdr:col>
      <xdr:colOff>606425</xdr:colOff>
      <xdr:row>99</xdr:row>
      <xdr:rowOff>77863</xdr:rowOff>
    </xdr:to>
    <xdr:cxnSp macro="">
      <xdr:nvCxnSpPr>
        <xdr:cNvPr id="647" name="直線コネクタ 646"/>
        <xdr:cNvCxnSpPr/>
      </xdr:nvCxnSpPr>
      <xdr:spPr>
        <a:xfrm>
          <a:off x="16230600" y="1705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118299</xdr:rowOff>
    </xdr:from>
    <xdr:ext cx="534377" cy="259045"/>
    <xdr:sp macro="" textlink="">
      <xdr:nvSpPr>
        <xdr:cNvPr id="648" name="積立金最大値テキスト"/>
        <xdr:cNvSpPr txBox="1"/>
      </xdr:nvSpPr>
      <xdr:spPr>
        <a:xfrm>
          <a:off x="16370300" y="1537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90,045</a:t>
          </a:r>
          <a:endParaRPr kumimoji="1" lang="ja-JP" altLang="en-US" sz="1000" b="1">
            <a:latin typeface="ＭＳ Ｐゴシック"/>
          </a:endParaRPr>
        </a:p>
      </xdr:txBody>
    </xdr:sp>
    <xdr:clientData/>
  </xdr:oneCellAnchor>
  <xdr:twoCellAnchor>
    <xdr:from>
      <xdr:col>23</xdr:col>
      <xdr:colOff>428625</xdr:colOff>
      <xdr:row>91</xdr:row>
      <xdr:rowOff>172</xdr:rowOff>
    </xdr:from>
    <xdr:to>
      <xdr:col>23</xdr:col>
      <xdr:colOff>606425</xdr:colOff>
      <xdr:row>91</xdr:row>
      <xdr:rowOff>172</xdr:rowOff>
    </xdr:to>
    <xdr:cxnSp macro="">
      <xdr:nvCxnSpPr>
        <xdr:cNvPr id="649" name="直線コネクタ 648"/>
        <xdr:cNvCxnSpPr/>
      </xdr:nvCxnSpPr>
      <xdr:spPr>
        <a:xfrm>
          <a:off x="16230600" y="15602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22053</xdr:rowOff>
    </xdr:from>
    <xdr:to>
      <xdr:col>23</xdr:col>
      <xdr:colOff>517525</xdr:colOff>
      <xdr:row>97</xdr:row>
      <xdr:rowOff>131862</xdr:rowOff>
    </xdr:to>
    <xdr:cxnSp macro="">
      <xdr:nvCxnSpPr>
        <xdr:cNvPr id="650" name="直線コネクタ 649"/>
        <xdr:cNvCxnSpPr/>
      </xdr:nvCxnSpPr>
      <xdr:spPr>
        <a:xfrm>
          <a:off x="15481300" y="16652703"/>
          <a:ext cx="838200" cy="10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78205</xdr:rowOff>
    </xdr:from>
    <xdr:ext cx="534377" cy="259045"/>
    <xdr:sp macro="" textlink="">
      <xdr:nvSpPr>
        <xdr:cNvPr id="651" name="積立金平均値テキスト"/>
        <xdr:cNvSpPr txBox="1"/>
      </xdr:nvSpPr>
      <xdr:spPr>
        <a:xfrm>
          <a:off x="16370300" y="16365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55328</xdr:rowOff>
    </xdr:from>
    <xdr:to>
      <xdr:col>23</xdr:col>
      <xdr:colOff>568325</xdr:colOff>
      <xdr:row>96</xdr:row>
      <xdr:rowOff>156928</xdr:rowOff>
    </xdr:to>
    <xdr:sp macro="" textlink="">
      <xdr:nvSpPr>
        <xdr:cNvPr id="652" name="フローチャート : 判断 651"/>
        <xdr:cNvSpPr/>
      </xdr:nvSpPr>
      <xdr:spPr>
        <a:xfrm>
          <a:off x="16268700" y="1651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22053</xdr:rowOff>
    </xdr:from>
    <xdr:to>
      <xdr:col>22</xdr:col>
      <xdr:colOff>365125</xdr:colOff>
      <xdr:row>97</xdr:row>
      <xdr:rowOff>68328</xdr:rowOff>
    </xdr:to>
    <xdr:cxnSp macro="">
      <xdr:nvCxnSpPr>
        <xdr:cNvPr id="653" name="直線コネクタ 652"/>
        <xdr:cNvCxnSpPr/>
      </xdr:nvCxnSpPr>
      <xdr:spPr>
        <a:xfrm flipV="1">
          <a:off x="14592300" y="16652703"/>
          <a:ext cx="889000" cy="4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149120</xdr:rowOff>
    </xdr:from>
    <xdr:to>
      <xdr:col>22</xdr:col>
      <xdr:colOff>415925</xdr:colOff>
      <xdr:row>97</xdr:row>
      <xdr:rowOff>79270</xdr:rowOff>
    </xdr:to>
    <xdr:sp macro="" textlink="">
      <xdr:nvSpPr>
        <xdr:cNvPr id="654" name="フローチャート : 判断 653"/>
        <xdr:cNvSpPr/>
      </xdr:nvSpPr>
      <xdr:spPr>
        <a:xfrm>
          <a:off x="15430500" y="1660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70397</xdr:rowOff>
    </xdr:from>
    <xdr:ext cx="534377" cy="259045"/>
    <xdr:sp macro="" textlink="">
      <xdr:nvSpPr>
        <xdr:cNvPr id="655" name="テキスト ボックス 654"/>
        <xdr:cNvSpPr txBox="1"/>
      </xdr:nvSpPr>
      <xdr:spPr>
        <a:xfrm>
          <a:off x="15214111" y="1670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140125</xdr:rowOff>
    </xdr:from>
    <xdr:to>
      <xdr:col>21</xdr:col>
      <xdr:colOff>161925</xdr:colOff>
      <xdr:row>97</xdr:row>
      <xdr:rowOff>68328</xdr:rowOff>
    </xdr:to>
    <xdr:cxnSp macro="">
      <xdr:nvCxnSpPr>
        <xdr:cNvPr id="656" name="直線コネクタ 655"/>
        <xdr:cNvCxnSpPr/>
      </xdr:nvCxnSpPr>
      <xdr:spPr>
        <a:xfrm>
          <a:off x="13703300" y="16599325"/>
          <a:ext cx="889000" cy="9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42608</xdr:rowOff>
    </xdr:from>
    <xdr:to>
      <xdr:col>21</xdr:col>
      <xdr:colOff>212725</xdr:colOff>
      <xdr:row>96</xdr:row>
      <xdr:rowOff>144208</xdr:rowOff>
    </xdr:to>
    <xdr:sp macro="" textlink="">
      <xdr:nvSpPr>
        <xdr:cNvPr id="657" name="フローチャート : 判断 656"/>
        <xdr:cNvSpPr/>
      </xdr:nvSpPr>
      <xdr:spPr>
        <a:xfrm>
          <a:off x="14541500" y="165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160735</xdr:rowOff>
    </xdr:from>
    <xdr:ext cx="534377" cy="259045"/>
    <xdr:sp macro="" textlink="">
      <xdr:nvSpPr>
        <xdr:cNvPr id="658" name="テキスト ボックス 657"/>
        <xdr:cNvSpPr txBox="1"/>
      </xdr:nvSpPr>
      <xdr:spPr>
        <a:xfrm>
          <a:off x="14325111" y="1627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140125</xdr:rowOff>
    </xdr:from>
    <xdr:to>
      <xdr:col>19</xdr:col>
      <xdr:colOff>644525</xdr:colOff>
      <xdr:row>97</xdr:row>
      <xdr:rowOff>134018</xdr:rowOff>
    </xdr:to>
    <xdr:cxnSp macro="">
      <xdr:nvCxnSpPr>
        <xdr:cNvPr id="659" name="直線コネクタ 658"/>
        <xdr:cNvCxnSpPr/>
      </xdr:nvCxnSpPr>
      <xdr:spPr>
        <a:xfrm flipV="1">
          <a:off x="12814300" y="16599325"/>
          <a:ext cx="889000" cy="16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107449</xdr:rowOff>
    </xdr:from>
    <xdr:to>
      <xdr:col>20</xdr:col>
      <xdr:colOff>9525</xdr:colOff>
      <xdr:row>97</xdr:row>
      <xdr:rowOff>37599</xdr:rowOff>
    </xdr:to>
    <xdr:sp macro="" textlink="">
      <xdr:nvSpPr>
        <xdr:cNvPr id="660" name="フローチャート : 判断 659"/>
        <xdr:cNvSpPr/>
      </xdr:nvSpPr>
      <xdr:spPr>
        <a:xfrm>
          <a:off x="13652500" y="165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28726</xdr:rowOff>
    </xdr:from>
    <xdr:ext cx="534377" cy="259045"/>
    <xdr:sp macro="" textlink="">
      <xdr:nvSpPr>
        <xdr:cNvPr id="661" name="テキスト ボックス 660"/>
        <xdr:cNvSpPr txBox="1"/>
      </xdr:nvSpPr>
      <xdr:spPr>
        <a:xfrm>
          <a:off x="13436111" y="166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99676</xdr:rowOff>
    </xdr:from>
    <xdr:to>
      <xdr:col>18</xdr:col>
      <xdr:colOff>492125</xdr:colOff>
      <xdr:row>96</xdr:row>
      <xdr:rowOff>29826</xdr:rowOff>
    </xdr:to>
    <xdr:sp macro="" textlink="">
      <xdr:nvSpPr>
        <xdr:cNvPr id="662" name="フローチャート : 判断 661"/>
        <xdr:cNvSpPr/>
      </xdr:nvSpPr>
      <xdr:spPr>
        <a:xfrm>
          <a:off x="12763500" y="163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46353</xdr:rowOff>
    </xdr:from>
    <xdr:ext cx="534377" cy="259045"/>
    <xdr:sp macro="" textlink="">
      <xdr:nvSpPr>
        <xdr:cNvPr id="663" name="テキスト ボックス 662"/>
        <xdr:cNvSpPr txBox="1"/>
      </xdr:nvSpPr>
      <xdr:spPr>
        <a:xfrm>
          <a:off x="12547111" y="1616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81062</xdr:rowOff>
    </xdr:from>
    <xdr:to>
      <xdr:col>23</xdr:col>
      <xdr:colOff>568325</xdr:colOff>
      <xdr:row>98</xdr:row>
      <xdr:rowOff>11212</xdr:rowOff>
    </xdr:to>
    <xdr:sp macro="" textlink="">
      <xdr:nvSpPr>
        <xdr:cNvPr id="669" name="円/楕円 668"/>
        <xdr:cNvSpPr/>
      </xdr:nvSpPr>
      <xdr:spPr>
        <a:xfrm>
          <a:off x="16268700" y="1671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59489</xdr:rowOff>
    </xdr:from>
    <xdr:ext cx="534377" cy="259045"/>
    <xdr:sp macro="" textlink="">
      <xdr:nvSpPr>
        <xdr:cNvPr id="670" name="積立金該当値テキスト"/>
        <xdr:cNvSpPr txBox="1"/>
      </xdr:nvSpPr>
      <xdr:spPr>
        <a:xfrm>
          <a:off x="16370300" y="1669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18,980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142703</xdr:rowOff>
    </xdr:from>
    <xdr:to>
      <xdr:col>22</xdr:col>
      <xdr:colOff>415925</xdr:colOff>
      <xdr:row>97</xdr:row>
      <xdr:rowOff>72853</xdr:rowOff>
    </xdr:to>
    <xdr:sp macro="" textlink="">
      <xdr:nvSpPr>
        <xdr:cNvPr id="671" name="円/楕円 670"/>
        <xdr:cNvSpPr/>
      </xdr:nvSpPr>
      <xdr:spPr>
        <a:xfrm>
          <a:off x="15430500" y="1660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89380</xdr:rowOff>
    </xdr:from>
    <xdr:ext cx="534377" cy="259045"/>
    <xdr:sp macro="" textlink="">
      <xdr:nvSpPr>
        <xdr:cNvPr id="672" name="テキスト ボックス 671"/>
        <xdr:cNvSpPr txBox="1"/>
      </xdr:nvSpPr>
      <xdr:spPr>
        <a:xfrm>
          <a:off x="15214111" y="1637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17528</xdr:rowOff>
    </xdr:from>
    <xdr:to>
      <xdr:col>21</xdr:col>
      <xdr:colOff>212725</xdr:colOff>
      <xdr:row>97</xdr:row>
      <xdr:rowOff>119128</xdr:rowOff>
    </xdr:to>
    <xdr:sp macro="" textlink="">
      <xdr:nvSpPr>
        <xdr:cNvPr id="673" name="円/楕円 672"/>
        <xdr:cNvSpPr/>
      </xdr:nvSpPr>
      <xdr:spPr>
        <a:xfrm>
          <a:off x="14541500" y="1664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110255</xdr:rowOff>
    </xdr:from>
    <xdr:ext cx="534377" cy="259045"/>
    <xdr:sp macro="" textlink="">
      <xdr:nvSpPr>
        <xdr:cNvPr id="674" name="テキスト ボックス 673"/>
        <xdr:cNvSpPr txBox="1"/>
      </xdr:nvSpPr>
      <xdr:spPr>
        <a:xfrm>
          <a:off x="14325111" y="1674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22,871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89325</xdr:rowOff>
    </xdr:from>
    <xdr:to>
      <xdr:col>20</xdr:col>
      <xdr:colOff>9525</xdr:colOff>
      <xdr:row>97</xdr:row>
      <xdr:rowOff>19475</xdr:rowOff>
    </xdr:to>
    <xdr:sp macro="" textlink="">
      <xdr:nvSpPr>
        <xdr:cNvPr id="675" name="円/楕円 674"/>
        <xdr:cNvSpPr/>
      </xdr:nvSpPr>
      <xdr:spPr>
        <a:xfrm>
          <a:off x="13652500" y="1654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36002</xdr:rowOff>
    </xdr:from>
    <xdr:ext cx="534377" cy="259045"/>
    <xdr:sp macro="" textlink="">
      <xdr:nvSpPr>
        <xdr:cNvPr id="676" name="テキスト ボックス 675"/>
        <xdr:cNvSpPr txBox="1"/>
      </xdr:nvSpPr>
      <xdr:spPr>
        <a:xfrm>
          <a:off x="13436111" y="1632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83218</xdr:rowOff>
    </xdr:from>
    <xdr:to>
      <xdr:col>18</xdr:col>
      <xdr:colOff>492125</xdr:colOff>
      <xdr:row>98</xdr:row>
      <xdr:rowOff>13368</xdr:rowOff>
    </xdr:to>
    <xdr:sp macro="" textlink="">
      <xdr:nvSpPr>
        <xdr:cNvPr id="677" name="円/楕円 676"/>
        <xdr:cNvSpPr/>
      </xdr:nvSpPr>
      <xdr:spPr>
        <a:xfrm>
          <a:off x="12763500" y="1671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4495</xdr:rowOff>
    </xdr:from>
    <xdr:ext cx="534377" cy="259045"/>
    <xdr:sp macro="" textlink="">
      <xdr:nvSpPr>
        <xdr:cNvPr id="678" name="テキスト ボックス 677"/>
        <xdr:cNvSpPr txBox="1"/>
      </xdr:nvSpPr>
      <xdr:spPr>
        <a:xfrm>
          <a:off x="12547111" y="1680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9" name="直線コネクタ 68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0" name="テキスト ボックス 68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1" name="直線コネクタ 69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2" name="テキスト ボックス 69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3" name="直線コネクタ 69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4" name="テキスト ボックス 69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5" name="直線コネクタ 69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96" name="テキスト ボックス 69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7" name="直線コネクタ 69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8" name="テキスト ボックス 69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9" name="直線コネクタ 69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0" name="テキスト ボックス 69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134747</xdr:rowOff>
    </xdr:from>
    <xdr:to>
      <xdr:col>32</xdr:col>
      <xdr:colOff>186689</xdr:colOff>
      <xdr:row>39</xdr:row>
      <xdr:rowOff>44450</xdr:rowOff>
    </xdr:to>
    <xdr:cxnSp macro="">
      <xdr:nvCxnSpPr>
        <xdr:cNvPr id="702" name="直線コネクタ 701"/>
        <xdr:cNvCxnSpPr/>
      </xdr:nvCxnSpPr>
      <xdr:spPr>
        <a:xfrm flipV="1">
          <a:off x="22159595" y="5106797"/>
          <a:ext cx="1269" cy="162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4" name="直線コネクタ 70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81424</xdr:rowOff>
    </xdr:from>
    <xdr:ext cx="534377" cy="259045"/>
    <xdr:sp macro="" textlink="">
      <xdr:nvSpPr>
        <xdr:cNvPr id="705" name="投資及び出資金最大値テキスト"/>
        <xdr:cNvSpPr txBox="1"/>
      </xdr:nvSpPr>
      <xdr:spPr>
        <a:xfrm>
          <a:off x="22212300" y="488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12,789</a:t>
          </a:r>
          <a:endParaRPr kumimoji="1" lang="ja-JP" altLang="en-US" sz="1000" b="1">
            <a:latin typeface="ＭＳ Ｐゴシック"/>
          </a:endParaRPr>
        </a:p>
      </xdr:txBody>
    </xdr:sp>
    <xdr:clientData/>
  </xdr:oneCellAnchor>
  <xdr:twoCellAnchor>
    <xdr:from>
      <xdr:col>32</xdr:col>
      <xdr:colOff>98425</xdr:colOff>
      <xdr:row>29</xdr:row>
      <xdr:rowOff>134747</xdr:rowOff>
    </xdr:from>
    <xdr:to>
      <xdr:col>32</xdr:col>
      <xdr:colOff>276225</xdr:colOff>
      <xdr:row>29</xdr:row>
      <xdr:rowOff>134747</xdr:rowOff>
    </xdr:to>
    <xdr:cxnSp macro="">
      <xdr:nvCxnSpPr>
        <xdr:cNvPr id="706" name="直線コネクタ 705"/>
        <xdr:cNvCxnSpPr/>
      </xdr:nvCxnSpPr>
      <xdr:spPr>
        <a:xfrm>
          <a:off x="22072600" y="5106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15621</xdr:rowOff>
    </xdr:from>
    <xdr:to>
      <xdr:col>32</xdr:col>
      <xdr:colOff>187325</xdr:colOff>
      <xdr:row>39</xdr:row>
      <xdr:rowOff>44450</xdr:rowOff>
    </xdr:to>
    <xdr:cxnSp macro="">
      <xdr:nvCxnSpPr>
        <xdr:cNvPr id="707" name="直線コネクタ 706"/>
        <xdr:cNvCxnSpPr/>
      </xdr:nvCxnSpPr>
      <xdr:spPr>
        <a:xfrm flipV="1">
          <a:off x="21323300" y="6530721"/>
          <a:ext cx="838200" cy="20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103268</xdr:rowOff>
    </xdr:from>
    <xdr:ext cx="469744" cy="259045"/>
    <xdr:sp macro="" textlink="">
      <xdr:nvSpPr>
        <xdr:cNvPr id="708" name="投資及び出資金平均値テキスト"/>
        <xdr:cNvSpPr txBox="1"/>
      </xdr:nvSpPr>
      <xdr:spPr>
        <a:xfrm>
          <a:off x="22212300" y="627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80391</xdr:rowOff>
    </xdr:from>
    <xdr:to>
      <xdr:col>32</xdr:col>
      <xdr:colOff>238125</xdr:colOff>
      <xdr:row>38</xdr:row>
      <xdr:rowOff>10540</xdr:rowOff>
    </xdr:to>
    <xdr:sp macro="" textlink="">
      <xdr:nvSpPr>
        <xdr:cNvPr id="709" name="フローチャート : 判断 708"/>
        <xdr:cNvSpPr/>
      </xdr:nvSpPr>
      <xdr:spPr>
        <a:xfrm>
          <a:off x="22110700" y="64240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44069</xdr:rowOff>
    </xdr:from>
    <xdr:to>
      <xdr:col>31</xdr:col>
      <xdr:colOff>34925</xdr:colOff>
      <xdr:row>39</xdr:row>
      <xdr:rowOff>44450</xdr:rowOff>
    </xdr:to>
    <xdr:cxnSp macro="">
      <xdr:nvCxnSpPr>
        <xdr:cNvPr id="710" name="直線コネクタ 709"/>
        <xdr:cNvCxnSpPr/>
      </xdr:nvCxnSpPr>
      <xdr:spPr>
        <a:xfrm>
          <a:off x="20434300" y="6730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109220</xdr:rowOff>
    </xdr:from>
    <xdr:to>
      <xdr:col>31</xdr:col>
      <xdr:colOff>85725</xdr:colOff>
      <xdr:row>38</xdr:row>
      <xdr:rowOff>39370</xdr:rowOff>
    </xdr:to>
    <xdr:sp macro="" textlink="">
      <xdr:nvSpPr>
        <xdr:cNvPr id="711" name="フローチャート : 判断 710"/>
        <xdr:cNvSpPr/>
      </xdr:nvSpPr>
      <xdr:spPr>
        <a:xfrm>
          <a:off x="21272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55897</xdr:rowOff>
    </xdr:from>
    <xdr:ext cx="469744" cy="259045"/>
    <xdr:sp macro="" textlink="">
      <xdr:nvSpPr>
        <xdr:cNvPr id="712" name="テキスト ボックス 711"/>
        <xdr:cNvSpPr txBox="1"/>
      </xdr:nvSpPr>
      <xdr:spPr>
        <a:xfrm>
          <a:off x="21088427"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136779</xdr:rowOff>
    </xdr:from>
    <xdr:to>
      <xdr:col>29</xdr:col>
      <xdr:colOff>517525</xdr:colOff>
      <xdr:row>39</xdr:row>
      <xdr:rowOff>44069</xdr:rowOff>
    </xdr:to>
    <xdr:cxnSp macro="">
      <xdr:nvCxnSpPr>
        <xdr:cNvPr id="713" name="直線コネクタ 712"/>
        <xdr:cNvCxnSpPr/>
      </xdr:nvCxnSpPr>
      <xdr:spPr>
        <a:xfrm>
          <a:off x="19545300" y="6651879"/>
          <a:ext cx="889000"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33147</xdr:rowOff>
    </xdr:from>
    <xdr:to>
      <xdr:col>29</xdr:col>
      <xdr:colOff>568325</xdr:colOff>
      <xdr:row>37</xdr:row>
      <xdr:rowOff>134747</xdr:rowOff>
    </xdr:to>
    <xdr:sp macro="" textlink="">
      <xdr:nvSpPr>
        <xdr:cNvPr id="714" name="フローチャート : 判断 713"/>
        <xdr:cNvSpPr/>
      </xdr:nvSpPr>
      <xdr:spPr>
        <a:xfrm>
          <a:off x="20383500" y="63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151274</xdr:rowOff>
    </xdr:from>
    <xdr:ext cx="469744" cy="259045"/>
    <xdr:sp macro="" textlink="">
      <xdr:nvSpPr>
        <xdr:cNvPr id="715" name="テキスト ボックス 714"/>
        <xdr:cNvSpPr txBox="1"/>
      </xdr:nvSpPr>
      <xdr:spPr>
        <a:xfrm>
          <a:off x="20199427" y="6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136779</xdr:rowOff>
    </xdr:from>
    <xdr:to>
      <xdr:col>28</xdr:col>
      <xdr:colOff>314325</xdr:colOff>
      <xdr:row>39</xdr:row>
      <xdr:rowOff>40894</xdr:rowOff>
    </xdr:to>
    <xdr:cxnSp macro="">
      <xdr:nvCxnSpPr>
        <xdr:cNvPr id="716" name="直線コネクタ 715"/>
        <xdr:cNvCxnSpPr/>
      </xdr:nvCxnSpPr>
      <xdr:spPr>
        <a:xfrm flipV="1">
          <a:off x="18656300" y="6651879"/>
          <a:ext cx="889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44450</xdr:rowOff>
    </xdr:from>
    <xdr:to>
      <xdr:col>28</xdr:col>
      <xdr:colOff>365125</xdr:colOff>
      <xdr:row>37</xdr:row>
      <xdr:rowOff>146050</xdr:rowOff>
    </xdr:to>
    <xdr:sp macro="" textlink="">
      <xdr:nvSpPr>
        <xdr:cNvPr id="717" name="フローチャート : 判断 716"/>
        <xdr:cNvSpPr/>
      </xdr:nvSpPr>
      <xdr:spPr>
        <a:xfrm>
          <a:off x="19494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162577</xdr:rowOff>
    </xdr:from>
    <xdr:ext cx="469744" cy="259045"/>
    <xdr:sp macro="" textlink="">
      <xdr:nvSpPr>
        <xdr:cNvPr id="718" name="テキスト ボックス 717"/>
        <xdr:cNvSpPr txBox="1"/>
      </xdr:nvSpPr>
      <xdr:spPr>
        <a:xfrm>
          <a:off x="19310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86360</xdr:rowOff>
    </xdr:from>
    <xdr:to>
      <xdr:col>27</xdr:col>
      <xdr:colOff>161925</xdr:colOff>
      <xdr:row>38</xdr:row>
      <xdr:rowOff>16510</xdr:rowOff>
    </xdr:to>
    <xdr:sp macro="" textlink="">
      <xdr:nvSpPr>
        <xdr:cNvPr id="719" name="フローチャート : 判断 718"/>
        <xdr:cNvSpPr/>
      </xdr:nvSpPr>
      <xdr:spPr>
        <a:xfrm>
          <a:off x="18605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33037</xdr:rowOff>
    </xdr:from>
    <xdr:ext cx="469744" cy="259045"/>
    <xdr:sp macro="" textlink="">
      <xdr:nvSpPr>
        <xdr:cNvPr id="720" name="テキスト ボックス 719"/>
        <xdr:cNvSpPr txBox="1"/>
      </xdr:nvSpPr>
      <xdr:spPr>
        <a:xfrm>
          <a:off x="18421427"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1" name="テキスト ボックス 72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2" name="テキスト ボックス 72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3" name="テキスト ボックス 72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4" name="テキスト ボックス 72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5" name="テキスト ボックス 72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136271</xdr:rowOff>
    </xdr:from>
    <xdr:to>
      <xdr:col>32</xdr:col>
      <xdr:colOff>238125</xdr:colOff>
      <xdr:row>38</xdr:row>
      <xdr:rowOff>66421</xdr:rowOff>
    </xdr:to>
    <xdr:sp macro="" textlink="">
      <xdr:nvSpPr>
        <xdr:cNvPr id="726" name="円/楕円 725"/>
        <xdr:cNvSpPr/>
      </xdr:nvSpPr>
      <xdr:spPr>
        <a:xfrm>
          <a:off x="22110700" y="647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114698</xdr:rowOff>
    </xdr:from>
    <xdr:ext cx="469744" cy="259045"/>
    <xdr:sp macro="" textlink="">
      <xdr:nvSpPr>
        <xdr:cNvPr id="727" name="投資及び出資金該当値テキスト"/>
        <xdr:cNvSpPr txBox="1"/>
      </xdr:nvSpPr>
      <xdr:spPr>
        <a:xfrm>
          <a:off x="22212300" y="645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8" name="円/楕円 72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9" name="テキスト ボックス 72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164719</xdr:rowOff>
    </xdr:from>
    <xdr:to>
      <xdr:col>29</xdr:col>
      <xdr:colOff>568325</xdr:colOff>
      <xdr:row>39</xdr:row>
      <xdr:rowOff>94869</xdr:rowOff>
    </xdr:to>
    <xdr:sp macro="" textlink="">
      <xdr:nvSpPr>
        <xdr:cNvPr id="730" name="円/楕円 729"/>
        <xdr:cNvSpPr/>
      </xdr:nvSpPr>
      <xdr:spPr>
        <a:xfrm>
          <a:off x="20383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85996</xdr:rowOff>
    </xdr:from>
    <xdr:ext cx="249299" cy="259045"/>
    <xdr:sp macro="" textlink="">
      <xdr:nvSpPr>
        <xdr:cNvPr id="731" name="テキスト ボックス 730"/>
        <xdr:cNvSpPr txBox="1"/>
      </xdr:nvSpPr>
      <xdr:spPr>
        <a:xfrm>
          <a:off x="20309649"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85979</xdr:rowOff>
    </xdr:from>
    <xdr:to>
      <xdr:col>28</xdr:col>
      <xdr:colOff>365125</xdr:colOff>
      <xdr:row>39</xdr:row>
      <xdr:rowOff>16129</xdr:rowOff>
    </xdr:to>
    <xdr:sp macro="" textlink="">
      <xdr:nvSpPr>
        <xdr:cNvPr id="732" name="円/楕円 731"/>
        <xdr:cNvSpPr/>
      </xdr:nvSpPr>
      <xdr:spPr>
        <a:xfrm>
          <a:off x="19494500" y="66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7256</xdr:rowOff>
    </xdr:from>
    <xdr:ext cx="378565" cy="259045"/>
    <xdr:sp macro="" textlink="">
      <xdr:nvSpPr>
        <xdr:cNvPr id="733" name="テキスト ボックス 732"/>
        <xdr:cNvSpPr txBox="1"/>
      </xdr:nvSpPr>
      <xdr:spPr>
        <a:xfrm>
          <a:off x="19356017" y="6693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161544</xdr:rowOff>
    </xdr:from>
    <xdr:to>
      <xdr:col>27</xdr:col>
      <xdr:colOff>161925</xdr:colOff>
      <xdr:row>39</xdr:row>
      <xdr:rowOff>91694</xdr:rowOff>
    </xdr:to>
    <xdr:sp macro="" textlink="">
      <xdr:nvSpPr>
        <xdr:cNvPr id="734" name="円/楕円 733"/>
        <xdr:cNvSpPr/>
      </xdr:nvSpPr>
      <xdr:spPr>
        <a:xfrm>
          <a:off x="18605500" y="667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82821</xdr:rowOff>
    </xdr:from>
    <xdr:ext cx="313932" cy="259045"/>
    <xdr:sp macro="" textlink="">
      <xdr:nvSpPr>
        <xdr:cNvPr id="735" name="テキスト ボックス 734"/>
        <xdr:cNvSpPr txBox="1"/>
      </xdr:nvSpPr>
      <xdr:spPr>
        <a:xfrm>
          <a:off x="18499333" y="67693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6" name="正方形/長方形 73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7" name="正方形/長方形 73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8" name="正方形/長方形 73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9" name="正方形/長方形 73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0" name="正方形/長方形 73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1" name="正方形/長方形 74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2" name="正方形/長方形 74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32,898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3" name="正方形/長方形 74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4" name="テキスト ボックス 74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5" name="直線コネクタ 74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6" name="直線コネクタ 74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7" name="テキスト ボックス 74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8" name="直線コネクタ 74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9" name="テキスト ボックス 74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0" name="直線コネクタ 74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1" name="テキスト ボックス 75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2" name="直線コネクタ 75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3" name="テキスト ボックス 75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4" name="直線コネクタ 75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5" name="テキスト ボックス 75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39619</xdr:rowOff>
    </xdr:from>
    <xdr:to>
      <xdr:col>32</xdr:col>
      <xdr:colOff>186689</xdr:colOff>
      <xdr:row>58</xdr:row>
      <xdr:rowOff>139700</xdr:rowOff>
    </xdr:to>
    <xdr:cxnSp macro="">
      <xdr:nvCxnSpPr>
        <xdr:cNvPr id="757" name="直線コネクタ 756"/>
        <xdr:cNvCxnSpPr/>
      </xdr:nvCxnSpPr>
      <xdr:spPr>
        <a:xfrm flipV="1">
          <a:off x="22159595" y="8612119"/>
          <a:ext cx="1269" cy="1471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9" name="直線コネクタ 75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157746</xdr:rowOff>
    </xdr:from>
    <xdr:ext cx="534377" cy="259045"/>
    <xdr:sp macro="" textlink="">
      <xdr:nvSpPr>
        <xdr:cNvPr id="760" name="貸付金最大値テキスト"/>
        <xdr:cNvSpPr txBox="1"/>
      </xdr:nvSpPr>
      <xdr:spPr>
        <a:xfrm>
          <a:off x="22212300" y="838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32,189</a:t>
          </a:r>
          <a:endParaRPr kumimoji="1" lang="ja-JP" altLang="en-US" sz="1000" b="1">
            <a:latin typeface="ＭＳ Ｐゴシック"/>
          </a:endParaRPr>
        </a:p>
      </xdr:txBody>
    </xdr:sp>
    <xdr:clientData/>
  </xdr:oneCellAnchor>
  <xdr:twoCellAnchor>
    <xdr:from>
      <xdr:col>32</xdr:col>
      <xdr:colOff>98425</xdr:colOff>
      <xdr:row>50</xdr:row>
      <xdr:rowOff>39619</xdr:rowOff>
    </xdr:from>
    <xdr:to>
      <xdr:col>32</xdr:col>
      <xdr:colOff>276225</xdr:colOff>
      <xdr:row>50</xdr:row>
      <xdr:rowOff>39619</xdr:rowOff>
    </xdr:to>
    <xdr:cxnSp macro="">
      <xdr:nvCxnSpPr>
        <xdr:cNvPr id="761" name="直線コネクタ 760"/>
        <xdr:cNvCxnSpPr/>
      </xdr:nvCxnSpPr>
      <xdr:spPr>
        <a:xfrm>
          <a:off x="22072600" y="861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134214</xdr:rowOff>
    </xdr:from>
    <xdr:to>
      <xdr:col>32</xdr:col>
      <xdr:colOff>187325</xdr:colOff>
      <xdr:row>58</xdr:row>
      <xdr:rowOff>135586</xdr:rowOff>
    </xdr:to>
    <xdr:cxnSp macro="">
      <xdr:nvCxnSpPr>
        <xdr:cNvPr id="762" name="直線コネクタ 761"/>
        <xdr:cNvCxnSpPr/>
      </xdr:nvCxnSpPr>
      <xdr:spPr>
        <a:xfrm>
          <a:off x="21323300" y="10078314"/>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137700</xdr:rowOff>
    </xdr:from>
    <xdr:ext cx="469744" cy="259045"/>
    <xdr:sp macro="" textlink="">
      <xdr:nvSpPr>
        <xdr:cNvPr id="763" name="貸付金平均値テキスト"/>
        <xdr:cNvSpPr txBox="1"/>
      </xdr:nvSpPr>
      <xdr:spPr>
        <a:xfrm>
          <a:off x="22212300" y="973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114823</xdr:rowOff>
    </xdr:from>
    <xdr:to>
      <xdr:col>32</xdr:col>
      <xdr:colOff>238125</xdr:colOff>
      <xdr:row>58</xdr:row>
      <xdr:rowOff>44973</xdr:rowOff>
    </xdr:to>
    <xdr:sp macro="" textlink="">
      <xdr:nvSpPr>
        <xdr:cNvPr id="764" name="フローチャート : 判断 763"/>
        <xdr:cNvSpPr/>
      </xdr:nvSpPr>
      <xdr:spPr>
        <a:xfrm>
          <a:off x="221107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128910</xdr:rowOff>
    </xdr:from>
    <xdr:to>
      <xdr:col>31</xdr:col>
      <xdr:colOff>34925</xdr:colOff>
      <xdr:row>58</xdr:row>
      <xdr:rowOff>134214</xdr:rowOff>
    </xdr:to>
    <xdr:cxnSp macro="">
      <xdr:nvCxnSpPr>
        <xdr:cNvPr id="765" name="直線コネクタ 764"/>
        <xdr:cNvCxnSpPr/>
      </xdr:nvCxnSpPr>
      <xdr:spPr>
        <a:xfrm>
          <a:off x="20434300" y="10073010"/>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79619</xdr:rowOff>
    </xdr:from>
    <xdr:to>
      <xdr:col>31</xdr:col>
      <xdr:colOff>85725</xdr:colOff>
      <xdr:row>58</xdr:row>
      <xdr:rowOff>9769</xdr:rowOff>
    </xdr:to>
    <xdr:sp macro="" textlink="">
      <xdr:nvSpPr>
        <xdr:cNvPr id="766" name="フローチャート : 判断 765"/>
        <xdr:cNvSpPr/>
      </xdr:nvSpPr>
      <xdr:spPr>
        <a:xfrm>
          <a:off x="21272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26296</xdr:rowOff>
    </xdr:from>
    <xdr:ext cx="469744" cy="259045"/>
    <xdr:sp macro="" textlink="">
      <xdr:nvSpPr>
        <xdr:cNvPr id="767" name="テキスト ボックス 766"/>
        <xdr:cNvSpPr txBox="1"/>
      </xdr:nvSpPr>
      <xdr:spPr>
        <a:xfrm>
          <a:off x="21088427"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122372</xdr:rowOff>
    </xdr:from>
    <xdr:to>
      <xdr:col>29</xdr:col>
      <xdr:colOff>517525</xdr:colOff>
      <xdr:row>58</xdr:row>
      <xdr:rowOff>128910</xdr:rowOff>
    </xdr:to>
    <xdr:cxnSp macro="">
      <xdr:nvCxnSpPr>
        <xdr:cNvPr id="768" name="直線コネクタ 767"/>
        <xdr:cNvCxnSpPr/>
      </xdr:nvCxnSpPr>
      <xdr:spPr>
        <a:xfrm>
          <a:off x="19545300" y="10066472"/>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72623</xdr:rowOff>
    </xdr:from>
    <xdr:to>
      <xdr:col>29</xdr:col>
      <xdr:colOff>568325</xdr:colOff>
      <xdr:row>58</xdr:row>
      <xdr:rowOff>2773</xdr:rowOff>
    </xdr:to>
    <xdr:sp macro="" textlink="">
      <xdr:nvSpPr>
        <xdr:cNvPr id="769" name="フローチャート : 判断 768"/>
        <xdr:cNvSpPr/>
      </xdr:nvSpPr>
      <xdr:spPr>
        <a:xfrm>
          <a:off x="20383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19300</xdr:rowOff>
    </xdr:from>
    <xdr:ext cx="469744" cy="259045"/>
    <xdr:sp macro="" textlink="">
      <xdr:nvSpPr>
        <xdr:cNvPr id="770" name="テキスト ボックス 769"/>
        <xdr:cNvSpPr txBox="1"/>
      </xdr:nvSpPr>
      <xdr:spPr>
        <a:xfrm>
          <a:off x="20199427"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108107</xdr:rowOff>
    </xdr:from>
    <xdr:to>
      <xdr:col>28</xdr:col>
      <xdr:colOff>314325</xdr:colOff>
      <xdr:row>58</xdr:row>
      <xdr:rowOff>122372</xdr:rowOff>
    </xdr:to>
    <xdr:cxnSp macro="">
      <xdr:nvCxnSpPr>
        <xdr:cNvPr id="771" name="直線コネクタ 770"/>
        <xdr:cNvCxnSpPr/>
      </xdr:nvCxnSpPr>
      <xdr:spPr>
        <a:xfrm>
          <a:off x="18656300" y="10052207"/>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17622</xdr:rowOff>
    </xdr:from>
    <xdr:to>
      <xdr:col>28</xdr:col>
      <xdr:colOff>365125</xdr:colOff>
      <xdr:row>57</xdr:row>
      <xdr:rowOff>119222</xdr:rowOff>
    </xdr:to>
    <xdr:sp macro="" textlink="">
      <xdr:nvSpPr>
        <xdr:cNvPr id="772" name="フローチャート : 判断 771"/>
        <xdr:cNvSpPr/>
      </xdr:nvSpPr>
      <xdr:spPr>
        <a:xfrm>
          <a:off x="19494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135749</xdr:rowOff>
    </xdr:from>
    <xdr:ext cx="469744" cy="259045"/>
    <xdr:sp macro="" textlink="">
      <xdr:nvSpPr>
        <xdr:cNvPr id="773" name="テキスト ボックス 772"/>
        <xdr:cNvSpPr txBox="1"/>
      </xdr:nvSpPr>
      <xdr:spPr>
        <a:xfrm>
          <a:off x="19310427" y="956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35773</xdr:rowOff>
    </xdr:from>
    <xdr:to>
      <xdr:col>27</xdr:col>
      <xdr:colOff>161925</xdr:colOff>
      <xdr:row>57</xdr:row>
      <xdr:rowOff>137373</xdr:rowOff>
    </xdr:to>
    <xdr:sp macro="" textlink="">
      <xdr:nvSpPr>
        <xdr:cNvPr id="774" name="フローチャート : 判断 773"/>
        <xdr:cNvSpPr/>
      </xdr:nvSpPr>
      <xdr:spPr>
        <a:xfrm>
          <a:off x="18605500" y="980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153900</xdr:rowOff>
    </xdr:from>
    <xdr:ext cx="469744" cy="259045"/>
    <xdr:sp macro="" textlink="">
      <xdr:nvSpPr>
        <xdr:cNvPr id="775" name="テキスト ボックス 774"/>
        <xdr:cNvSpPr txBox="1"/>
      </xdr:nvSpPr>
      <xdr:spPr>
        <a:xfrm>
          <a:off x="18421427" y="958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6" name="テキスト ボックス 77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7" name="テキスト ボックス 77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8" name="テキスト ボックス 77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9" name="テキスト ボックス 77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0" name="テキスト ボックス 77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84786</xdr:rowOff>
    </xdr:from>
    <xdr:to>
      <xdr:col>32</xdr:col>
      <xdr:colOff>238125</xdr:colOff>
      <xdr:row>59</xdr:row>
      <xdr:rowOff>14936</xdr:rowOff>
    </xdr:to>
    <xdr:sp macro="" textlink="">
      <xdr:nvSpPr>
        <xdr:cNvPr id="781" name="円/楕円 780"/>
        <xdr:cNvSpPr/>
      </xdr:nvSpPr>
      <xdr:spPr>
        <a:xfrm>
          <a:off x="22110700" y="1002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171163</xdr:rowOff>
    </xdr:from>
    <xdr:ext cx="313932" cy="259045"/>
    <xdr:sp macro="" textlink="">
      <xdr:nvSpPr>
        <xdr:cNvPr id="782" name="貸付金該当値テキスト"/>
        <xdr:cNvSpPr txBox="1"/>
      </xdr:nvSpPr>
      <xdr:spPr>
        <a:xfrm>
          <a:off x="22212300" y="99438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83414</xdr:rowOff>
    </xdr:from>
    <xdr:to>
      <xdr:col>31</xdr:col>
      <xdr:colOff>85725</xdr:colOff>
      <xdr:row>59</xdr:row>
      <xdr:rowOff>13564</xdr:rowOff>
    </xdr:to>
    <xdr:sp macro="" textlink="">
      <xdr:nvSpPr>
        <xdr:cNvPr id="783" name="円/楕円 782"/>
        <xdr:cNvSpPr/>
      </xdr:nvSpPr>
      <xdr:spPr>
        <a:xfrm>
          <a:off x="21272500" y="100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4691</xdr:rowOff>
    </xdr:from>
    <xdr:ext cx="378565" cy="259045"/>
    <xdr:sp macro="" textlink="">
      <xdr:nvSpPr>
        <xdr:cNvPr id="784" name="テキスト ボックス 783"/>
        <xdr:cNvSpPr txBox="1"/>
      </xdr:nvSpPr>
      <xdr:spPr>
        <a:xfrm>
          <a:off x="21134017" y="10120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78110</xdr:rowOff>
    </xdr:from>
    <xdr:to>
      <xdr:col>29</xdr:col>
      <xdr:colOff>568325</xdr:colOff>
      <xdr:row>59</xdr:row>
      <xdr:rowOff>8260</xdr:rowOff>
    </xdr:to>
    <xdr:sp macro="" textlink="">
      <xdr:nvSpPr>
        <xdr:cNvPr id="785" name="円/楕円 784"/>
        <xdr:cNvSpPr/>
      </xdr:nvSpPr>
      <xdr:spPr>
        <a:xfrm>
          <a:off x="20383500" y="100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170837</xdr:rowOff>
    </xdr:from>
    <xdr:ext cx="378565" cy="259045"/>
    <xdr:sp macro="" textlink="">
      <xdr:nvSpPr>
        <xdr:cNvPr id="786" name="テキスト ボックス 785"/>
        <xdr:cNvSpPr txBox="1"/>
      </xdr:nvSpPr>
      <xdr:spPr>
        <a:xfrm>
          <a:off x="20245017" y="10114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71572</xdr:rowOff>
    </xdr:from>
    <xdr:to>
      <xdr:col>28</xdr:col>
      <xdr:colOff>365125</xdr:colOff>
      <xdr:row>59</xdr:row>
      <xdr:rowOff>1722</xdr:rowOff>
    </xdr:to>
    <xdr:sp macro="" textlink="">
      <xdr:nvSpPr>
        <xdr:cNvPr id="787" name="円/楕円 786"/>
        <xdr:cNvSpPr/>
      </xdr:nvSpPr>
      <xdr:spPr>
        <a:xfrm>
          <a:off x="19494500" y="1001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164299</xdr:rowOff>
    </xdr:from>
    <xdr:ext cx="378565" cy="259045"/>
    <xdr:sp macro="" textlink="">
      <xdr:nvSpPr>
        <xdr:cNvPr id="788" name="テキスト ボックス 787"/>
        <xdr:cNvSpPr txBox="1"/>
      </xdr:nvSpPr>
      <xdr:spPr>
        <a:xfrm>
          <a:off x="19356017" y="10108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57307</xdr:rowOff>
    </xdr:from>
    <xdr:to>
      <xdr:col>27</xdr:col>
      <xdr:colOff>161925</xdr:colOff>
      <xdr:row>58</xdr:row>
      <xdr:rowOff>158907</xdr:rowOff>
    </xdr:to>
    <xdr:sp macro="" textlink="">
      <xdr:nvSpPr>
        <xdr:cNvPr id="789" name="円/楕円 788"/>
        <xdr:cNvSpPr/>
      </xdr:nvSpPr>
      <xdr:spPr>
        <a:xfrm>
          <a:off x="18605500" y="1000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150034</xdr:rowOff>
    </xdr:from>
    <xdr:ext cx="378565" cy="259045"/>
    <xdr:sp macro="" textlink="">
      <xdr:nvSpPr>
        <xdr:cNvPr id="790" name="テキスト ボックス 789"/>
        <xdr:cNvSpPr txBox="1"/>
      </xdr:nvSpPr>
      <xdr:spPr>
        <a:xfrm>
          <a:off x="18467017" y="10094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1" name="正方形/長方形 79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2" name="正方形/長方形 79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3" name="正方形/長方形 79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4" name="正方形/長方形 79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5" name="正方形/長方形 79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6" name="正方形/長方形 79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7" name="正方形/長方形 79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8" name="正方形/長方形 79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9" name="テキスト ボックス 79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0" name="直線コネクタ 79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1" name="テキスト ボックス 80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2" name="直線コネクタ 80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3" name="テキスト ボックス 80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4" name="直線コネクタ 80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5" name="テキスト ボックス 80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6" name="直線コネクタ 80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7" name="テキスト ボックス 80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08" name="直線コネクタ 80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09" name="テキスト ボックス 808"/>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0" name="直線コネクタ 80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1" name="テキスト ボックス 81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2" name="直線コネクタ 81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3" name="テキスト ボックス 81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46300</xdr:rowOff>
    </xdr:from>
    <xdr:to>
      <xdr:col>32</xdr:col>
      <xdr:colOff>186689</xdr:colOff>
      <xdr:row>79</xdr:row>
      <xdr:rowOff>37516</xdr:rowOff>
    </xdr:to>
    <xdr:cxnSp macro="">
      <xdr:nvCxnSpPr>
        <xdr:cNvPr id="817" name="直線コネクタ 816"/>
        <xdr:cNvCxnSpPr/>
      </xdr:nvCxnSpPr>
      <xdr:spPr>
        <a:xfrm flipV="1">
          <a:off x="22159595" y="12047800"/>
          <a:ext cx="1269" cy="153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41343</xdr:rowOff>
    </xdr:from>
    <xdr:ext cx="534377" cy="259045"/>
    <xdr:sp macro="" textlink="">
      <xdr:nvSpPr>
        <xdr:cNvPr id="818" name="繰出金最小値テキスト"/>
        <xdr:cNvSpPr txBox="1"/>
      </xdr:nvSpPr>
      <xdr:spPr>
        <a:xfrm>
          <a:off x="22212300" y="1358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43,758</a:t>
          </a:r>
          <a:endParaRPr kumimoji="1" lang="ja-JP" altLang="en-US" sz="1000" b="1">
            <a:latin typeface="ＭＳ Ｐゴシック"/>
          </a:endParaRPr>
        </a:p>
      </xdr:txBody>
    </xdr:sp>
    <xdr:clientData/>
  </xdr:oneCellAnchor>
  <xdr:twoCellAnchor>
    <xdr:from>
      <xdr:col>32</xdr:col>
      <xdr:colOff>98425</xdr:colOff>
      <xdr:row>79</xdr:row>
      <xdr:rowOff>37516</xdr:rowOff>
    </xdr:from>
    <xdr:to>
      <xdr:col>32</xdr:col>
      <xdr:colOff>276225</xdr:colOff>
      <xdr:row>79</xdr:row>
      <xdr:rowOff>37516</xdr:rowOff>
    </xdr:to>
    <xdr:cxnSp macro="">
      <xdr:nvCxnSpPr>
        <xdr:cNvPr id="819" name="直線コネクタ 818"/>
        <xdr:cNvCxnSpPr/>
      </xdr:nvCxnSpPr>
      <xdr:spPr>
        <a:xfrm>
          <a:off x="22072600" y="1358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164427</xdr:rowOff>
    </xdr:from>
    <xdr:ext cx="599010" cy="259045"/>
    <xdr:sp macro="" textlink="">
      <xdr:nvSpPr>
        <xdr:cNvPr id="820" name="繰出金最大値テキスト"/>
        <xdr:cNvSpPr txBox="1"/>
      </xdr:nvSpPr>
      <xdr:spPr>
        <a:xfrm>
          <a:off x="22212300" y="118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137,720</a:t>
          </a:r>
          <a:endParaRPr kumimoji="1" lang="ja-JP" altLang="en-US" sz="1000" b="1">
            <a:latin typeface="ＭＳ Ｐゴシック"/>
          </a:endParaRPr>
        </a:p>
      </xdr:txBody>
    </xdr:sp>
    <xdr:clientData/>
  </xdr:oneCellAnchor>
  <xdr:twoCellAnchor>
    <xdr:from>
      <xdr:col>32</xdr:col>
      <xdr:colOff>98425</xdr:colOff>
      <xdr:row>70</xdr:row>
      <xdr:rowOff>46300</xdr:rowOff>
    </xdr:from>
    <xdr:to>
      <xdr:col>32</xdr:col>
      <xdr:colOff>276225</xdr:colOff>
      <xdr:row>70</xdr:row>
      <xdr:rowOff>46300</xdr:rowOff>
    </xdr:to>
    <xdr:cxnSp macro="">
      <xdr:nvCxnSpPr>
        <xdr:cNvPr id="821" name="直線コネクタ 820"/>
        <xdr:cNvCxnSpPr/>
      </xdr:nvCxnSpPr>
      <xdr:spPr>
        <a:xfrm>
          <a:off x="22072600" y="1204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152289</xdr:rowOff>
    </xdr:from>
    <xdr:to>
      <xdr:col>32</xdr:col>
      <xdr:colOff>187325</xdr:colOff>
      <xdr:row>75</xdr:row>
      <xdr:rowOff>20910</xdr:rowOff>
    </xdr:to>
    <xdr:cxnSp macro="">
      <xdr:nvCxnSpPr>
        <xdr:cNvPr id="822" name="直線コネクタ 821"/>
        <xdr:cNvCxnSpPr/>
      </xdr:nvCxnSpPr>
      <xdr:spPr>
        <a:xfrm flipV="1">
          <a:off x="21323300" y="12839589"/>
          <a:ext cx="838200" cy="4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12316</xdr:rowOff>
    </xdr:from>
    <xdr:ext cx="534377" cy="259045"/>
    <xdr:sp macro="" textlink="">
      <xdr:nvSpPr>
        <xdr:cNvPr id="823" name="繰出金平均値テキスト"/>
        <xdr:cNvSpPr txBox="1"/>
      </xdr:nvSpPr>
      <xdr:spPr>
        <a:xfrm>
          <a:off x="22212300" y="13042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72,369</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33889</xdr:rowOff>
    </xdr:from>
    <xdr:to>
      <xdr:col>32</xdr:col>
      <xdr:colOff>238125</xdr:colOff>
      <xdr:row>76</xdr:row>
      <xdr:rowOff>135489</xdr:rowOff>
    </xdr:to>
    <xdr:sp macro="" textlink="">
      <xdr:nvSpPr>
        <xdr:cNvPr id="824" name="フローチャート : 判断 823"/>
        <xdr:cNvSpPr/>
      </xdr:nvSpPr>
      <xdr:spPr>
        <a:xfrm>
          <a:off x="22110700" y="1306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20910</xdr:rowOff>
    </xdr:from>
    <xdr:to>
      <xdr:col>31</xdr:col>
      <xdr:colOff>34925</xdr:colOff>
      <xdr:row>75</xdr:row>
      <xdr:rowOff>110945</xdr:rowOff>
    </xdr:to>
    <xdr:cxnSp macro="">
      <xdr:nvCxnSpPr>
        <xdr:cNvPr id="825" name="直線コネクタ 824"/>
        <xdr:cNvCxnSpPr/>
      </xdr:nvCxnSpPr>
      <xdr:spPr>
        <a:xfrm flipV="1">
          <a:off x="20434300" y="12879660"/>
          <a:ext cx="889000" cy="9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67477</xdr:rowOff>
    </xdr:from>
    <xdr:to>
      <xdr:col>31</xdr:col>
      <xdr:colOff>85725</xdr:colOff>
      <xdr:row>76</xdr:row>
      <xdr:rowOff>169077</xdr:rowOff>
    </xdr:to>
    <xdr:sp macro="" textlink="">
      <xdr:nvSpPr>
        <xdr:cNvPr id="826" name="フローチャート : 判断 825"/>
        <xdr:cNvSpPr/>
      </xdr:nvSpPr>
      <xdr:spPr>
        <a:xfrm>
          <a:off x="21272500" y="1309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160204</xdr:rowOff>
    </xdr:from>
    <xdr:ext cx="534377" cy="259045"/>
    <xdr:sp macro="" textlink="">
      <xdr:nvSpPr>
        <xdr:cNvPr id="827" name="テキスト ボックス 826"/>
        <xdr:cNvSpPr txBox="1"/>
      </xdr:nvSpPr>
      <xdr:spPr>
        <a:xfrm>
          <a:off x="21056111" y="1319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72443</xdr:rowOff>
    </xdr:from>
    <xdr:to>
      <xdr:col>29</xdr:col>
      <xdr:colOff>517525</xdr:colOff>
      <xdr:row>75</xdr:row>
      <xdr:rowOff>110945</xdr:rowOff>
    </xdr:to>
    <xdr:cxnSp macro="">
      <xdr:nvCxnSpPr>
        <xdr:cNvPr id="828" name="直線コネクタ 827"/>
        <xdr:cNvCxnSpPr/>
      </xdr:nvCxnSpPr>
      <xdr:spPr>
        <a:xfrm>
          <a:off x="19545300" y="12931193"/>
          <a:ext cx="889000" cy="3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108559</xdr:rowOff>
    </xdr:from>
    <xdr:to>
      <xdr:col>29</xdr:col>
      <xdr:colOff>568325</xdr:colOff>
      <xdr:row>77</xdr:row>
      <xdr:rowOff>38709</xdr:rowOff>
    </xdr:to>
    <xdr:sp macro="" textlink="">
      <xdr:nvSpPr>
        <xdr:cNvPr id="829" name="フローチャート : 判断 828"/>
        <xdr:cNvSpPr/>
      </xdr:nvSpPr>
      <xdr:spPr>
        <a:xfrm>
          <a:off x="20383500" y="1313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29836</xdr:rowOff>
    </xdr:from>
    <xdr:ext cx="534377" cy="259045"/>
    <xdr:sp macro="" textlink="">
      <xdr:nvSpPr>
        <xdr:cNvPr id="830" name="テキスト ボックス 829"/>
        <xdr:cNvSpPr txBox="1"/>
      </xdr:nvSpPr>
      <xdr:spPr>
        <a:xfrm>
          <a:off x="20167111" y="1323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72443</xdr:rowOff>
    </xdr:from>
    <xdr:to>
      <xdr:col>28</xdr:col>
      <xdr:colOff>314325</xdr:colOff>
      <xdr:row>75</xdr:row>
      <xdr:rowOff>123861</xdr:rowOff>
    </xdr:to>
    <xdr:cxnSp macro="">
      <xdr:nvCxnSpPr>
        <xdr:cNvPr id="831" name="直線コネクタ 830"/>
        <xdr:cNvCxnSpPr/>
      </xdr:nvCxnSpPr>
      <xdr:spPr>
        <a:xfrm flipV="1">
          <a:off x="18656300" y="12931193"/>
          <a:ext cx="889000" cy="5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138277</xdr:rowOff>
    </xdr:from>
    <xdr:to>
      <xdr:col>28</xdr:col>
      <xdr:colOff>365125</xdr:colOff>
      <xdr:row>77</xdr:row>
      <xdr:rowOff>68427</xdr:rowOff>
    </xdr:to>
    <xdr:sp macro="" textlink="">
      <xdr:nvSpPr>
        <xdr:cNvPr id="832" name="フローチャート : 判断 831"/>
        <xdr:cNvSpPr/>
      </xdr:nvSpPr>
      <xdr:spPr>
        <a:xfrm>
          <a:off x="19494500" y="131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59554</xdr:rowOff>
    </xdr:from>
    <xdr:ext cx="534377" cy="259045"/>
    <xdr:sp macro="" textlink="">
      <xdr:nvSpPr>
        <xdr:cNvPr id="833" name="テキスト ボックス 832"/>
        <xdr:cNvSpPr txBox="1"/>
      </xdr:nvSpPr>
      <xdr:spPr>
        <a:xfrm>
          <a:off x="19278111" y="1326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150785</xdr:rowOff>
    </xdr:from>
    <xdr:to>
      <xdr:col>27</xdr:col>
      <xdr:colOff>161925</xdr:colOff>
      <xdr:row>77</xdr:row>
      <xdr:rowOff>80935</xdr:rowOff>
    </xdr:to>
    <xdr:sp macro="" textlink="">
      <xdr:nvSpPr>
        <xdr:cNvPr id="834" name="フローチャート : 判断 833"/>
        <xdr:cNvSpPr/>
      </xdr:nvSpPr>
      <xdr:spPr>
        <a:xfrm>
          <a:off x="18605500" y="1318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72062</xdr:rowOff>
    </xdr:from>
    <xdr:ext cx="534377" cy="259045"/>
    <xdr:sp macro="" textlink="">
      <xdr:nvSpPr>
        <xdr:cNvPr id="835" name="テキスト ボックス 834"/>
        <xdr:cNvSpPr txBox="1"/>
      </xdr:nvSpPr>
      <xdr:spPr>
        <a:xfrm>
          <a:off x="18389111" y="1327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65,210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101489</xdr:rowOff>
    </xdr:from>
    <xdr:to>
      <xdr:col>32</xdr:col>
      <xdr:colOff>238125</xdr:colOff>
      <xdr:row>75</xdr:row>
      <xdr:rowOff>31639</xdr:rowOff>
    </xdr:to>
    <xdr:sp macro="" textlink="">
      <xdr:nvSpPr>
        <xdr:cNvPr id="841" name="円/楕円 840"/>
        <xdr:cNvSpPr/>
      </xdr:nvSpPr>
      <xdr:spPr>
        <a:xfrm>
          <a:off x="22110700" y="1278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124366</xdr:rowOff>
    </xdr:from>
    <xdr:ext cx="534377" cy="259045"/>
    <xdr:sp macro="" textlink="">
      <xdr:nvSpPr>
        <xdr:cNvPr id="842" name="繰出金該当値テキスト"/>
        <xdr:cNvSpPr txBox="1"/>
      </xdr:nvSpPr>
      <xdr:spPr>
        <a:xfrm>
          <a:off x="22212300" y="1264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89,229</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141560</xdr:rowOff>
    </xdr:from>
    <xdr:to>
      <xdr:col>31</xdr:col>
      <xdr:colOff>85725</xdr:colOff>
      <xdr:row>75</xdr:row>
      <xdr:rowOff>71710</xdr:rowOff>
    </xdr:to>
    <xdr:sp macro="" textlink="">
      <xdr:nvSpPr>
        <xdr:cNvPr id="843" name="円/楕円 842"/>
        <xdr:cNvSpPr/>
      </xdr:nvSpPr>
      <xdr:spPr>
        <a:xfrm>
          <a:off x="21272500" y="128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88237</xdr:rowOff>
    </xdr:from>
    <xdr:ext cx="534377" cy="259045"/>
    <xdr:sp macro="" textlink="">
      <xdr:nvSpPr>
        <xdr:cNvPr id="844" name="テキスト ボックス 843"/>
        <xdr:cNvSpPr txBox="1"/>
      </xdr:nvSpPr>
      <xdr:spPr>
        <a:xfrm>
          <a:off x="21056111" y="1260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86,775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60145</xdr:rowOff>
    </xdr:from>
    <xdr:to>
      <xdr:col>29</xdr:col>
      <xdr:colOff>568325</xdr:colOff>
      <xdr:row>75</xdr:row>
      <xdr:rowOff>161745</xdr:rowOff>
    </xdr:to>
    <xdr:sp macro="" textlink="">
      <xdr:nvSpPr>
        <xdr:cNvPr id="845" name="円/楕円 844"/>
        <xdr:cNvSpPr/>
      </xdr:nvSpPr>
      <xdr:spPr>
        <a:xfrm>
          <a:off x="20383500" y="1291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6822</xdr:rowOff>
    </xdr:from>
    <xdr:ext cx="534377" cy="259045"/>
    <xdr:sp macro="" textlink="">
      <xdr:nvSpPr>
        <xdr:cNvPr id="846" name="テキスト ボックス 845"/>
        <xdr:cNvSpPr txBox="1"/>
      </xdr:nvSpPr>
      <xdr:spPr>
        <a:xfrm>
          <a:off x="20167111" y="12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81,261</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21643</xdr:rowOff>
    </xdr:from>
    <xdr:to>
      <xdr:col>28</xdr:col>
      <xdr:colOff>365125</xdr:colOff>
      <xdr:row>75</xdr:row>
      <xdr:rowOff>123243</xdr:rowOff>
    </xdr:to>
    <xdr:sp macro="" textlink="">
      <xdr:nvSpPr>
        <xdr:cNvPr id="847" name="円/楕円 846"/>
        <xdr:cNvSpPr/>
      </xdr:nvSpPr>
      <xdr:spPr>
        <a:xfrm>
          <a:off x="19494500" y="1288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139770</xdr:rowOff>
    </xdr:from>
    <xdr:ext cx="534377" cy="259045"/>
    <xdr:sp macro="" textlink="">
      <xdr:nvSpPr>
        <xdr:cNvPr id="848" name="テキスト ボックス 847"/>
        <xdr:cNvSpPr txBox="1"/>
      </xdr:nvSpPr>
      <xdr:spPr>
        <a:xfrm>
          <a:off x="19278111" y="1265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83,619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73061</xdr:rowOff>
    </xdr:from>
    <xdr:to>
      <xdr:col>27</xdr:col>
      <xdr:colOff>161925</xdr:colOff>
      <xdr:row>76</xdr:row>
      <xdr:rowOff>3212</xdr:rowOff>
    </xdr:to>
    <xdr:sp macro="" textlink="">
      <xdr:nvSpPr>
        <xdr:cNvPr id="849" name="円/楕円 848"/>
        <xdr:cNvSpPr/>
      </xdr:nvSpPr>
      <xdr:spPr>
        <a:xfrm>
          <a:off x="18605500" y="129318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19738</xdr:rowOff>
    </xdr:from>
    <xdr:ext cx="534377" cy="259045"/>
    <xdr:sp macro="" textlink="">
      <xdr:nvSpPr>
        <xdr:cNvPr id="850" name="テキスト ボックス 849"/>
        <xdr:cNvSpPr txBox="1"/>
      </xdr:nvSpPr>
      <xdr:spPr>
        <a:xfrm>
          <a:off x="18389111" y="127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80,470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歳出決算総額は、住民一人当たり６２万７，８６０円となっている。</a:t>
          </a:r>
          <a:endParaRPr kumimoji="1" lang="en-US" altLang="ja-JP" sz="1300">
            <a:latin typeface="ＭＳ Ｐゴシック"/>
          </a:endParaRPr>
        </a:p>
        <a:p>
          <a:r>
            <a:rPr kumimoji="1" lang="ja-JP" altLang="en-US" sz="1300">
              <a:latin typeface="ＭＳ Ｐゴシック"/>
            </a:rPr>
            <a:t>　物件費は、住民一人当たり１２万８，８５９円で、類似団体内平均及び鳥取県平均と比較して一人当たりコストが高く、また年々増加してきている。</a:t>
          </a:r>
          <a:endParaRPr kumimoji="1" lang="en-US" altLang="ja-JP" sz="1300">
            <a:latin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en-US" sz="1300" b="0" i="0" u="none" strike="noStrike" baseline="0" smtClean="0">
              <a:latin typeface="MS-PGothic"/>
            </a:rPr>
            <a:t>委託料と賃金が年々増加していることが主な要因となっており、今後も物件費が伸びていくことが懸念される。</a:t>
          </a:r>
          <a:r>
            <a:rPr kumimoji="0" lang="ja-JP" altLang="en-US" sz="1300" b="0" i="0" u="none" strike="noStrike" kern="0" cap="none" spc="0" normalizeH="0" baseline="0" noProof="0" smtClean="0">
              <a:ln>
                <a:noFill/>
              </a:ln>
              <a:solidFill>
                <a:prstClr val="black"/>
              </a:solidFill>
              <a:effectLst/>
              <a:uLnTx/>
              <a:uFillTx/>
              <a:latin typeface="MS-PGothic"/>
              <a:ea typeface="+mn-ea"/>
              <a:cs typeface="+mn-cs"/>
            </a:rPr>
            <a:t>事務の効率化、経費の削減に努め、住民一人当たりの決算額の減少に努める。</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pPr algn="l"/>
          <a:r>
            <a:rPr lang="ja-JP" altLang="en-US" sz="1300" b="0" i="0" u="none" strike="noStrike" baseline="0" smtClean="0">
              <a:latin typeface="MS-PGothic"/>
            </a:rPr>
            <a:t>　扶助費は、住民一人当たり５０，３７３円で、類似団体内平均及び鳥取県平均と比較して一人当たりコストが低くなっているが、障害者援助費を中心に年々増加傾向にある。</a:t>
          </a:r>
          <a:endParaRPr lang="en-US" altLang="ja-JP" sz="1300" b="0" i="0" u="none" strike="noStrike" baseline="0" smtClean="0">
            <a:latin typeface="MS-PGothic"/>
          </a:endParaRPr>
        </a:p>
        <a:p>
          <a:pPr algn="l"/>
          <a:r>
            <a:rPr lang="ja-JP" altLang="en-US" sz="1300" b="0" i="0" u="none" strike="noStrike" baseline="0" smtClean="0">
              <a:latin typeface="MS-PGothic"/>
            </a:rPr>
            <a:t>　本町は福祉事務所を設置していないため他の市町村に比べ扶助費の一人当たりコストは低くなっているが、この義務的経費である扶助費に対応した財政運営を行うことが課題となっている。　</a:t>
          </a:r>
          <a:endParaRPr lang="en-US" altLang="ja-JP" sz="1300" b="0" i="0" u="none" strike="noStrike" baseline="0" smtClean="0">
            <a:latin typeface="MS-PGothic"/>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鳥取県大山町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17,003
16,942
189.83
11,432,834
10,675,517
608,169
7,360,776
10,879,128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29210</xdr:rowOff>
    </xdr:from>
    <xdr:to>
      <xdr:col>6</xdr:col>
      <xdr:colOff>510540</xdr:colOff>
      <xdr:row>38</xdr:row>
      <xdr:rowOff>66167</xdr:rowOff>
    </xdr:to>
    <xdr:cxnSp macro="">
      <xdr:nvCxnSpPr>
        <xdr:cNvPr id="56" name="直線コネクタ 55"/>
        <xdr:cNvCxnSpPr/>
      </xdr:nvCxnSpPr>
      <xdr:spPr>
        <a:xfrm flipV="1">
          <a:off x="4633595" y="5344160"/>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69994</xdr:rowOff>
    </xdr:from>
    <xdr:ext cx="469744" cy="259045"/>
    <xdr:sp macro="" textlink="">
      <xdr:nvSpPr>
        <xdr:cNvPr id="57" name="議会費最小値テキスト"/>
        <xdr:cNvSpPr txBox="1"/>
      </xdr:nvSpPr>
      <xdr:spPr>
        <a:xfrm>
          <a:off x="4686300" y="658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4,393</a:t>
          </a:r>
          <a:endParaRPr kumimoji="1" lang="ja-JP" altLang="en-US" sz="1000" b="1">
            <a:latin typeface="ＭＳ Ｐゴシック"/>
          </a:endParaRPr>
        </a:p>
      </xdr:txBody>
    </xdr:sp>
    <xdr:clientData/>
  </xdr:oneCellAnchor>
  <xdr:twoCellAnchor>
    <xdr:from>
      <xdr:col>6</xdr:col>
      <xdr:colOff>422275</xdr:colOff>
      <xdr:row>38</xdr:row>
      <xdr:rowOff>66167</xdr:rowOff>
    </xdr:from>
    <xdr:to>
      <xdr:col>6</xdr:col>
      <xdr:colOff>600075</xdr:colOff>
      <xdr:row>38</xdr:row>
      <xdr:rowOff>66167</xdr:rowOff>
    </xdr:to>
    <xdr:cxnSp macro="">
      <xdr:nvCxnSpPr>
        <xdr:cNvPr id="58" name="直線コネクタ 57"/>
        <xdr:cNvCxnSpPr/>
      </xdr:nvCxnSpPr>
      <xdr:spPr>
        <a:xfrm>
          <a:off x="4546600" y="6581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147337</xdr:rowOff>
    </xdr:from>
    <xdr:ext cx="469744" cy="259045"/>
    <xdr:sp macro="" textlink="">
      <xdr:nvSpPr>
        <xdr:cNvPr id="59" name="議会費最大値テキスト"/>
        <xdr:cNvSpPr txBox="1"/>
      </xdr:nvSpPr>
      <xdr:spPr>
        <a:xfrm>
          <a:off x="4686300" y="51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7,640</a:t>
          </a:r>
          <a:endParaRPr kumimoji="1" lang="ja-JP" altLang="en-US" sz="1000" b="1">
            <a:latin typeface="ＭＳ Ｐゴシック"/>
          </a:endParaRPr>
        </a:p>
      </xdr:txBody>
    </xdr:sp>
    <xdr:clientData/>
  </xdr:oneCellAnchor>
  <xdr:twoCellAnchor>
    <xdr:from>
      <xdr:col>6</xdr:col>
      <xdr:colOff>422275</xdr:colOff>
      <xdr:row>31</xdr:row>
      <xdr:rowOff>29210</xdr:rowOff>
    </xdr:from>
    <xdr:to>
      <xdr:col>6</xdr:col>
      <xdr:colOff>600075</xdr:colOff>
      <xdr:row>31</xdr:row>
      <xdr:rowOff>29210</xdr:rowOff>
    </xdr:to>
    <xdr:cxnSp macro="">
      <xdr:nvCxnSpPr>
        <xdr:cNvPr id="60" name="直線コネクタ 59"/>
        <xdr:cNvCxnSpPr/>
      </xdr:nvCxnSpPr>
      <xdr:spPr>
        <a:xfrm>
          <a:off x="4546600" y="5344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16637</xdr:rowOff>
    </xdr:from>
    <xdr:to>
      <xdr:col>6</xdr:col>
      <xdr:colOff>511175</xdr:colOff>
      <xdr:row>34</xdr:row>
      <xdr:rowOff>7493</xdr:rowOff>
    </xdr:to>
    <xdr:cxnSp macro="">
      <xdr:nvCxnSpPr>
        <xdr:cNvPr id="61" name="直線コネクタ 60"/>
        <xdr:cNvCxnSpPr/>
      </xdr:nvCxnSpPr>
      <xdr:spPr>
        <a:xfrm flipV="1">
          <a:off x="3797300" y="5674487"/>
          <a:ext cx="8382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150766</xdr:rowOff>
    </xdr:from>
    <xdr:ext cx="469744" cy="259045"/>
    <xdr:sp macro="" textlink="">
      <xdr:nvSpPr>
        <xdr:cNvPr id="62" name="議会費平均値テキスト"/>
        <xdr:cNvSpPr txBox="1"/>
      </xdr:nvSpPr>
      <xdr:spPr>
        <a:xfrm>
          <a:off x="4686300" y="5808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889</xdr:rowOff>
    </xdr:from>
    <xdr:to>
      <xdr:col>6</xdr:col>
      <xdr:colOff>561975</xdr:colOff>
      <xdr:row>34</xdr:row>
      <xdr:rowOff>102489</xdr:rowOff>
    </xdr:to>
    <xdr:sp macro="" textlink="">
      <xdr:nvSpPr>
        <xdr:cNvPr id="63" name="フローチャート : 判断 62"/>
        <xdr:cNvSpPr/>
      </xdr:nvSpPr>
      <xdr:spPr>
        <a:xfrm>
          <a:off x="45847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7493</xdr:rowOff>
    </xdr:from>
    <xdr:to>
      <xdr:col>5</xdr:col>
      <xdr:colOff>358775</xdr:colOff>
      <xdr:row>34</xdr:row>
      <xdr:rowOff>18161</xdr:rowOff>
    </xdr:to>
    <xdr:cxnSp macro="">
      <xdr:nvCxnSpPr>
        <xdr:cNvPr id="64" name="直線コネクタ 63"/>
        <xdr:cNvCxnSpPr/>
      </xdr:nvCxnSpPr>
      <xdr:spPr>
        <a:xfrm flipV="1">
          <a:off x="2908300" y="5836793"/>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62992</xdr:rowOff>
    </xdr:from>
    <xdr:to>
      <xdr:col>5</xdr:col>
      <xdr:colOff>409575</xdr:colOff>
      <xdr:row>34</xdr:row>
      <xdr:rowOff>164592</xdr:rowOff>
    </xdr:to>
    <xdr:sp macro="" textlink="">
      <xdr:nvSpPr>
        <xdr:cNvPr id="65" name="フローチャート : 判断 64"/>
        <xdr:cNvSpPr/>
      </xdr:nvSpPr>
      <xdr:spPr>
        <a:xfrm>
          <a:off x="3746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155719</xdr:rowOff>
    </xdr:from>
    <xdr:ext cx="469744" cy="259045"/>
    <xdr:sp macro="" textlink="">
      <xdr:nvSpPr>
        <xdr:cNvPr id="66" name="テキスト ボックス 65"/>
        <xdr:cNvSpPr txBox="1"/>
      </xdr:nvSpPr>
      <xdr:spPr>
        <a:xfrm>
          <a:off x="3562427" y="59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19304</xdr:rowOff>
    </xdr:from>
    <xdr:to>
      <xdr:col>4</xdr:col>
      <xdr:colOff>155575</xdr:colOff>
      <xdr:row>34</xdr:row>
      <xdr:rowOff>18161</xdr:rowOff>
    </xdr:to>
    <xdr:cxnSp macro="">
      <xdr:nvCxnSpPr>
        <xdr:cNvPr id="67" name="直線コネクタ 66"/>
        <xdr:cNvCxnSpPr/>
      </xdr:nvCxnSpPr>
      <xdr:spPr>
        <a:xfrm>
          <a:off x="2019300" y="5677154"/>
          <a:ext cx="889000" cy="17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108331</xdr:rowOff>
    </xdr:from>
    <xdr:to>
      <xdr:col>4</xdr:col>
      <xdr:colOff>206375</xdr:colOff>
      <xdr:row>35</xdr:row>
      <xdr:rowOff>38481</xdr:rowOff>
    </xdr:to>
    <xdr:sp macro="" textlink="">
      <xdr:nvSpPr>
        <xdr:cNvPr id="68" name="フローチャート : 判断 67"/>
        <xdr:cNvSpPr/>
      </xdr:nvSpPr>
      <xdr:spPr>
        <a:xfrm>
          <a:off x="2857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29608</xdr:rowOff>
    </xdr:from>
    <xdr:ext cx="469744" cy="259045"/>
    <xdr:sp macro="" textlink="">
      <xdr:nvSpPr>
        <xdr:cNvPr id="69" name="テキスト ボックス 68"/>
        <xdr:cNvSpPr txBox="1"/>
      </xdr:nvSpPr>
      <xdr:spPr>
        <a:xfrm>
          <a:off x="2673427"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107315</xdr:rowOff>
    </xdr:from>
    <xdr:to>
      <xdr:col>2</xdr:col>
      <xdr:colOff>638175</xdr:colOff>
      <xdr:row>33</xdr:row>
      <xdr:rowOff>19304</xdr:rowOff>
    </xdr:to>
    <xdr:cxnSp macro="">
      <xdr:nvCxnSpPr>
        <xdr:cNvPr id="70" name="直線コネクタ 69"/>
        <xdr:cNvCxnSpPr/>
      </xdr:nvCxnSpPr>
      <xdr:spPr>
        <a:xfrm>
          <a:off x="1130300" y="5422265"/>
          <a:ext cx="889000" cy="25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19558</xdr:rowOff>
    </xdr:from>
    <xdr:to>
      <xdr:col>3</xdr:col>
      <xdr:colOff>3175</xdr:colOff>
      <xdr:row>34</xdr:row>
      <xdr:rowOff>121158</xdr:rowOff>
    </xdr:to>
    <xdr:sp macro="" textlink="">
      <xdr:nvSpPr>
        <xdr:cNvPr id="71" name="フローチャート : 判断 70"/>
        <xdr:cNvSpPr/>
      </xdr:nvSpPr>
      <xdr:spPr>
        <a:xfrm>
          <a:off x="1968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112285</xdr:rowOff>
    </xdr:from>
    <xdr:ext cx="469744" cy="259045"/>
    <xdr:sp macro="" textlink="">
      <xdr:nvSpPr>
        <xdr:cNvPr id="72" name="テキスト ボックス 71"/>
        <xdr:cNvSpPr txBox="1"/>
      </xdr:nvSpPr>
      <xdr:spPr>
        <a:xfrm>
          <a:off x="1784427" y="59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24892</xdr:rowOff>
    </xdr:from>
    <xdr:to>
      <xdr:col>1</xdr:col>
      <xdr:colOff>485775</xdr:colOff>
      <xdr:row>32</xdr:row>
      <xdr:rowOff>126492</xdr:rowOff>
    </xdr:to>
    <xdr:sp macro="" textlink="">
      <xdr:nvSpPr>
        <xdr:cNvPr id="73" name="フローチャート : 判断 72"/>
        <xdr:cNvSpPr/>
      </xdr:nvSpPr>
      <xdr:spPr>
        <a:xfrm>
          <a:off x="1079500" y="551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117619</xdr:rowOff>
    </xdr:from>
    <xdr:ext cx="469744" cy="259045"/>
    <xdr:sp macro="" textlink="">
      <xdr:nvSpPr>
        <xdr:cNvPr id="74" name="テキスト ボックス 73"/>
        <xdr:cNvSpPr txBox="1"/>
      </xdr:nvSpPr>
      <xdr:spPr>
        <a:xfrm>
          <a:off x="895427" y="560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137287</xdr:rowOff>
    </xdr:from>
    <xdr:to>
      <xdr:col>6</xdr:col>
      <xdr:colOff>561975</xdr:colOff>
      <xdr:row>33</xdr:row>
      <xdr:rowOff>67437</xdr:rowOff>
    </xdr:to>
    <xdr:sp macro="" textlink="">
      <xdr:nvSpPr>
        <xdr:cNvPr id="80" name="円/楕円 79"/>
        <xdr:cNvSpPr/>
      </xdr:nvSpPr>
      <xdr:spPr>
        <a:xfrm>
          <a:off x="4584700" y="562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160164</xdr:rowOff>
    </xdr:from>
    <xdr:ext cx="469744" cy="259045"/>
    <xdr:sp macro="" textlink="">
      <xdr:nvSpPr>
        <xdr:cNvPr id="81" name="議会費該当値テキスト"/>
        <xdr:cNvSpPr txBox="1"/>
      </xdr:nvSpPr>
      <xdr:spPr>
        <a:xfrm>
          <a:off x="4686300" y="547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128143</xdr:rowOff>
    </xdr:from>
    <xdr:to>
      <xdr:col>5</xdr:col>
      <xdr:colOff>409575</xdr:colOff>
      <xdr:row>34</xdr:row>
      <xdr:rowOff>58293</xdr:rowOff>
    </xdr:to>
    <xdr:sp macro="" textlink="">
      <xdr:nvSpPr>
        <xdr:cNvPr id="82" name="円/楕円 81"/>
        <xdr:cNvSpPr/>
      </xdr:nvSpPr>
      <xdr:spPr>
        <a:xfrm>
          <a:off x="3746500" y="578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74820</xdr:rowOff>
    </xdr:from>
    <xdr:ext cx="469744" cy="259045"/>
    <xdr:sp macro="" textlink="">
      <xdr:nvSpPr>
        <xdr:cNvPr id="83" name="テキスト ボックス 82"/>
        <xdr:cNvSpPr txBox="1"/>
      </xdr:nvSpPr>
      <xdr:spPr>
        <a:xfrm>
          <a:off x="3562427" y="556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138811</xdr:rowOff>
    </xdr:from>
    <xdr:to>
      <xdr:col>4</xdr:col>
      <xdr:colOff>206375</xdr:colOff>
      <xdr:row>34</xdr:row>
      <xdr:rowOff>68961</xdr:rowOff>
    </xdr:to>
    <xdr:sp macro="" textlink="">
      <xdr:nvSpPr>
        <xdr:cNvPr id="84" name="円/楕円 83"/>
        <xdr:cNvSpPr/>
      </xdr:nvSpPr>
      <xdr:spPr>
        <a:xfrm>
          <a:off x="2857500" y="579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85488</xdr:rowOff>
    </xdr:from>
    <xdr:ext cx="469744" cy="259045"/>
    <xdr:sp macro="" textlink="">
      <xdr:nvSpPr>
        <xdr:cNvPr id="85" name="テキスト ボックス 84"/>
        <xdr:cNvSpPr txBox="1"/>
      </xdr:nvSpPr>
      <xdr:spPr>
        <a:xfrm>
          <a:off x="2673427" y="557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6,319</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139954</xdr:rowOff>
    </xdr:from>
    <xdr:to>
      <xdr:col>3</xdr:col>
      <xdr:colOff>3175</xdr:colOff>
      <xdr:row>33</xdr:row>
      <xdr:rowOff>70104</xdr:rowOff>
    </xdr:to>
    <xdr:sp macro="" textlink="">
      <xdr:nvSpPr>
        <xdr:cNvPr id="86" name="円/楕円 85"/>
        <xdr:cNvSpPr/>
      </xdr:nvSpPr>
      <xdr:spPr>
        <a:xfrm>
          <a:off x="1968500" y="562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86631</xdr:rowOff>
    </xdr:from>
    <xdr:ext cx="469744" cy="259045"/>
    <xdr:sp macro="" textlink="">
      <xdr:nvSpPr>
        <xdr:cNvPr id="87" name="テキスト ボックス 86"/>
        <xdr:cNvSpPr txBox="1"/>
      </xdr:nvSpPr>
      <xdr:spPr>
        <a:xfrm>
          <a:off x="1784427" y="540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6,766</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56515</xdr:rowOff>
    </xdr:from>
    <xdr:to>
      <xdr:col>1</xdr:col>
      <xdr:colOff>485775</xdr:colOff>
      <xdr:row>31</xdr:row>
      <xdr:rowOff>158115</xdr:rowOff>
    </xdr:to>
    <xdr:sp macro="" textlink="">
      <xdr:nvSpPr>
        <xdr:cNvPr id="88" name="円/楕円 87"/>
        <xdr:cNvSpPr/>
      </xdr:nvSpPr>
      <xdr:spPr>
        <a:xfrm>
          <a:off x="1079500" y="537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3192</xdr:rowOff>
    </xdr:from>
    <xdr:ext cx="469744" cy="259045"/>
    <xdr:sp macro="" textlink="">
      <xdr:nvSpPr>
        <xdr:cNvPr id="89" name="テキスト ボックス 88"/>
        <xdr:cNvSpPr txBox="1"/>
      </xdr:nvSpPr>
      <xdr:spPr>
        <a:xfrm>
          <a:off x="895427" y="514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32486</xdr:rowOff>
    </xdr:from>
    <xdr:to>
      <xdr:col>6</xdr:col>
      <xdr:colOff>510540</xdr:colOff>
      <xdr:row>59</xdr:row>
      <xdr:rowOff>68747</xdr:rowOff>
    </xdr:to>
    <xdr:cxnSp macro="">
      <xdr:nvCxnSpPr>
        <xdr:cNvPr id="116" name="直線コネクタ 115"/>
        <xdr:cNvCxnSpPr/>
      </xdr:nvCxnSpPr>
      <xdr:spPr>
        <a:xfrm flipV="1">
          <a:off x="4633595" y="8604986"/>
          <a:ext cx="1270" cy="157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72574</xdr:rowOff>
    </xdr:from>
    <xdr:ext cx="534377" cy="259045"/>
    <xdr:sp macro="" textlink="">
      <xdr:nvSpPr>
        <xdr:cNvPr id="117" name="総務費最小値テキスト"/>
        <xdr:cNvSpPr txBox="1"/>
      </xdr:nvSpPr>
      <xdr:spPr>
        <a:xfrm>
          <a:off x="4686300" y="1018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62,768</a:t>
          </a:r>
          <a:endParaRPr kumimoji="1" lang="ja-JP" altLang="en-US" sz="1000" b="1">
            <a:latin typeface="ＭＳ Ｐゴシック"/>
          </a:endParaRPr>
        </a:p>
      </xdr:txBody>
    </xdr:sp>
    <xdr:clientData/>
  </xdr:oneCellAnchor>
  <xdr:twoCellAnchor>
    <xdr:from>
      <xdr:col>6</xdr:col>
      <xdr:colOff>422275</xdr:colOff>
      <xdr:row>59</xdr:row>
      <xdr:rowOff>68747</xdr:rowOff>
    </xdr:from>
    <xdr:to>
      <xdr:col>6</xdr:col>
      <xdr:colOff>600075</xdr:colOff>
      <xdr:row>59</xdr:row>
      <xdr:rowOff>68747</xdr:rowOff>
    </xdr:to>
    <xdr:cxnSp macro="">
      <xdr:nvCxnSpPr>
        <xdr:cNvPr id="118" name="直線コネクタ 117"/>
        <xdr:cNvCxnSpPr/>
      </xdr:nvCxnSpPr>
      <xdr:spPr>
        <a:xfrm>
          <a:off x="4546600" y="10184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150613</xdr:rowOff>
    </xdr:from>
    <xdr:ext cx="599010" cy="259045"/>
    <xdr:sp macro="" textlink="">
      <xdr:nvSpPr>
        <xdr:cNvPr id="119" name="総務費最大値テキスト"/>
        <xdr:cNvSpPr txBox="1"/>
      </xdr:nvSpPr>
      <xdr:spPr>
        <a:xfrm>
          <a:off x="4686300" y="8380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207,849</a:t>
          </a:r>
          <a:endParaRPr kumimoji="1" lang="ja-JP" altLang="en-US" sz="1000" b="1">
            <a:latin typeface="ＭＳ Ｐゴシック"/>
          </a:endParaRPr>
        </a:p>
      </xdr:txBody>
    </xdr:sp>
    <xdr:clientData/>
  </xdr:oneCellAnchor>
  <xdr:twoCellAnchor>
    <xdr:from>
      <xdr:col>6</xdr:col>
      <xdr:colOff>422275</xdr:colOff>
      <xdr:row>50</xdr:row>
      <xdr:rowOff>32486</xdr:rowOff>
    </xdr:from>
    <xdr:to>
      <xdr:col>6</xdr:col>
      <xdr:colOff>600075</xdr:colOff>
      <xdr:row>50</xdr:row>
      <xdr:rowOff>32486</xdr:rowOff>
    </xdr:to>
    <xdr:cxnSp macro="">
      <xdr:nvCxnSpPr>
        <xdr:cNvPr id="120" name="直線コネクタ 119"/>
        <xdr:cNvCxnSpPr/>
      </xdr:nvCxnSpPr>
      <xdr:spPr>
        <a:xfrm>
          <a:off x="4546600" y="860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38463</xdr:rowOff>
    </xdr:from>
    <xdr:to>
      <xdr:col>6</xdr:col>
      <xdr:colOff>511175</xdr:colOff>
      <xdr:row>57</xdr:row>
      <xdr:rowOff>94698</xdr:rowOff>
    </xdr:to>
    <xdr:cxnSp macro="">
      <xdr:nvCxnSpPr>
        <xdr:cNvPr id="121" name="直線コネクタ 120"/>
        <xdr:cNvCxnSpPr/>
      </xdr:nvCxnSpPr>
      <xdr:spPr>
        <a:xfrm>
          <a:off x="3797300" y="9811113"/>
          <a:ext cx="8382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99498</xdr:rowOff>
    </xdr:from>
    <xdr:ext cx="599010" cy="259045"/>
    <xdr:sp macro="" textlink="">
      <xdr:nvSpPr>
        <xdr:cNvPr id="122" name="総務費平均値テキスト"/>
        <xdr:cNvSpPr txBox="1"/>
      </xdr:nvSpPr>
      <xdr:spPr>
        <a:xfrm>
          <a:off x="4686300" y="95292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76621</xdr:rowOff>
    </xdr:from>
    <xdr:to>
      <xdr:col>6</xdr:col>
      <xdr:colOff>561975</xdr:colOff>
      <xdr:row>57</xdr:row>
      <xdr:rowOff>6771</xdr:rowOff>
    </xdr:to>
    <xdr:sp macro="" textlink="">
      <xdr:nvSpPr>
        <xdr:cNvPr id="123" name="フローチャート : 判断 122"/>
        <xdr:cNvSpPr/>
      </xdr:nvSpPr>
      <xdr:spPr>
        <a:xfrm>
          <a:off x="4584700" y="967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38463</xdr:rowOff>
    </xdr:from>
    <xdr:to>
      <xdr:col>5</xdr:col>
      <xdr:colOff>358775</xdr:colOff>
      <xdr:row>57</xdr:row>
      <xdr:rowOff>119746</xdr:rowOff>
    </xdr:to>
    <xdr:cxnSp macro="">
      <xdr:nvCxnSpPr>
        <xdr:cNvPr id="124" name="直線コネクタ 123"/>
        <xdr:cNvCxnSpPr/>
      </xdr:nvCxnSpPr>
      <xdr:spPr>
        <a:xfrm flipV="1">
          <a:off x="2908300" y="9811113"/>
          <a:ext cx="889000" cy="8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137222</xdr:rowOff>
    </xdr:from>
    <xdr:to>
      <xdr:col>5</xdr:col>
      <xdr:colOff>409575</xdr:colOff>
      <xdr:row>57</xdr:row>
      <xdr:rowOff>67372</xdr:rowOff>
    </xdr:to>
    <xdr:sp macro="" textlink="">
      <xdr:nvSpPr>
        <xdr:cNvPr id="125" name="フローチャート : 判断 124"/>
        <xdr:cNvSpPr/>
      </xdr:nvSpPr>
      <xdr:spPr>
        <a:xfrm>
          <a:off x="3746500" y="973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83899</xdr:rowOff>
    </xdr:from>
    <xdr:ext cx="534377" cy="259045"/>
    <xdr:sp macro="" textlink="">
      <xdr:nvSpPr>
        <xdr:cNvPr id="126" name="テキスト ボックス 125"/>
        <xdr:cNvSpPr txBox="1"/>
      </xdr:nvSpPr>
      <xdr:spPr>
        <a:xfrm>
          <a:off x="3530111" y="95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68965</xdr:rowOff>
    </xdr:from>
    <xdr:to>
      <xdr:col>4</xdr:col>
      <xdr:colOff>155575</xdr:colOff>
      <xdr:row>57</xdr:row>
      <xdr:rowOff>119746</xdr:rowOff>
    </xdr:to>
    <xdr:cxnSp macro="">
      <xdr:nvCxnSpPr>
        <xdr:cNvPr id="127" name="直線コネクタ 126"/>
        <xdr:cNvCxnSpPr/>
      </xdr:nvCxnSpPr>
      <xdr:spPr>
        <a:xfrm>
          <a:off x="2019300" y="9841615"/>
          <a:ext cx="889000" cy="5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33394</xdr:rowOff>
    </xdr:from>
    <xdr:to>
      <xdr:col>4</xdr:col>
      <xdr:colOff>206375</xdr:colOff>
      <xdr:row>56</xdr:row>
      <xdr:rowOff>134994</xdr:rowOff>
    </xdr:to>
    <xdr:sp macro="" textlink="">
      <xdr:nvSpPr>
        <xdr:cNvPr id="128" name="フローチャート : 判断 127"/>
        <xdr:cNvSpPr/>
      </xdr:nvSpPr>
      <xdr:spPr>
        <a:xfrm>
          <a:off x="2857500" y="963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151521</xdr:rowOff>
    </xdr:from>
    <xdr:ext cx="599010" cy="259045"/>
    <xdr:sp macro="" textlink="">
      <xdr:nvSpPr>
        <xdr:cNvPr id="129" name="テキスト ボックス 128"/>
        <xdr:cNvSpPr txBox="1"/>
      </xdr:nvSpPr>
      <xdr:spPr>
        <a:xfrm>
          <a:off x="2608794" y="940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68965</xdr:rowOff>
    </xdr:from>
    <xdr:to>
      <xdr:col>2</xdr:col>
      <xdr:colOff>638175</xdr:colOff>
      <xdr:row>57</xdr:row>
      <xdr:rowOff>128433</xdr:rowOff>
    </xdr:to>
    <xdr:cxnSp macro="">
      <xdr:nvCxnSpPr>
        <xdr:cNvPr id="130" name="直線コネクタ 129"/>
        <xdr:cNvCxnSpPr/>
      </xdr:nvCxnSpPr>
      <xdr:spPr>
        <a:xfrm flipV="1">
          <a:off x="1130300" y="9841615"/>
          <a:ext cx="889000" cy="5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155314</xdr:rowOff>
    </xdr:from>
    <xdr:to>
      <xdr:col>3</xdr:col>
      <xdr:colOff>3175</xdr:colOff>
      <xdr:row>57</xdr:row>
      <xdr:rowOff>85464</xdr:rowOff>
    </xdr:to>
    <xdr:sp macro="" textlink="">
      <xdr:nvSpPr>
        <xdr:cNvPr id="131" name="フローチャート : 判断 130"/>
        <xdr:cNvSpPr/>
      </xdr:nvSpPr>
      <xdr:spPr>
        <a:xfrm>
          <a:off x="1968500" y="97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101991</xdr:rowOff>
    </xdr:from>
    <xdr:ext cx="534377" cy="259045"/>
    <xdr:sp macro="" textlink="">
      <xdr:nvSpPr>
        <xdr:cNvPr id="132" name="テキスト ボックス 131"/>
        <xdr:cNvSpPr txBox="1"/>
      </xdr:nvSpPr>
      <xdr:spPr>
        <a:xfrm>
          <a:off x="1752111" y="953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142469</xdr:rowOff>
    </xdr:from>
    <xdr:to>
      <xdr:col>1</xdr:col>
      <xdr:colOff>485775</xdr:colOff>
      <xdr:row>56</xdr:row>
      <xdr:rowOff>72619</xdr:rowOff>
    </xdr:to>
    <xdr:sp macro="" textlink="">
      <xdr:nvSpPr>
        <xdr:cNvPr id="133" name="フローチャート : 判断 132"/>
        <xdr:cNvSpPr/>
      </xdr:nvSpPr>
      <xdr:spPr>
        <a:xfrm>
          <a:off x="1079500" y="957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89146</xdr:rowOff>
    </xdr:from>
    <xdr:ext cx="599010" cy="259045"/>
    <xdr:sp macro="" textlink="">
      <xdr:nvSpPr>
        <xdr:cNvPr id="134" name="テキスト ボックス 133"/>
        <xdr:cNvSpPr txBox="1"/>
      </xdr:nvSpPr>
      <xdr:spPr>
        <a:xfrm>
          <a:off x="830794" y="934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114,329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43898</xdr:rowOff>
    </xdr:from>
    <xdr:to>
      <xdr:col>6</xdr:col>
      <xdr:colOff>561975</xdr:colOff>
      <xdr:row>57</xdr:row>
      <xdr:rowOff>145498</xdr:rowOff>
    </xdr:to>
    <xdr:sp macro="" textlink="">
      <xdr:nvSpPr>
        <xdr:cNvPr id="140" name="円/楕円 139"/>
        <xdr:cNvSpPr/>
      </xdr:nvSpPr>
      <xdr:spPr>
        <a:xfrm>
          <a:off x="4584700" y="981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22325</xdr:rowOff>
    </xdr:from>
    <xdr:ext cx="534377" cy="259045"/>
    <xdr:sp macro="" textlink="">
      <xdr:nvSpPr>
        <xdr:cNvPr id="141" name="総務費該当値テキスト"/>
        <xdr:cNvSpPr txBox="1"/>
      </xdr:nvSpPr>
      <xdr:spPr>
        <a:xfrm>
          <a:off x="4686300" y="979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91,884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159113</xdr:rowOff>
    </xdr:from>
    <xdr:to>
      <xdr:col>5</xdr:col>
      <xdr:colOff>409575</xdr:colOff>
      <xdr:row>57</xdr:row>
      <xdr:rowOff>89263</xdr:rowOff>
    </xdr:to>
    <xdr:sp macro="" textlink="">
      <xdr:nvSpPr>
        <xdr:cNvPr id="142" name="円/楕円 141"/>
        <xdr:cNvSpPr/>
      </xdr:nvSpPr>
      <xdr:spPr>
        <a:xfrm>
          <a:off x="3746500" y="976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80390</xdr:rowOff>
    </xdr:from>
    <xdr:ext cx="534377" cy="259045"/>
    <xdr:sp macro="" textlink="">
      <xdr:nvSpPr>
        <xdr:cNvPr id="143" name="テキスト ボックス 142"/>
        <xdr:cNvSpPr txBox="1"/>
      </xdr:nvSpPr>
      <xdr:spPr>
        <a:xfrm>
          <a:off x="3530111" y="9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97,050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68946</xdr:rowOff>
    </xdr:from>
    <xdr:to>
      <xdr:col>4</xdr:col>
      <xdr:colOff>206375</xdr:colOff>
      <xdr:row>57</xdr:row>
      <xdr:rowOff>170546</xdr:rowOff>
    </xdr:to>
    <xdr:sp macro="" textlink="">
      <xdr:nvSpPr>
        <xdr:cNvPr id="144" name="円/楕円 143"/>
        <xdr:cNvSpPr/>
      </xdr:nvSpPr>
      <xdr:spPr>
        <a:xfrm>
          <a:off x="2857500" y="984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161673</xdr:rowOff>
    </xdr:from>
    <xdr:ext cx="534377" cy="259045"/>
    <xdr:sp macro="" textlink="">
      <xdr:nvSpPr>
        <xdr:cNvPr id="145" name="テキスト ボックス 144"/>
        <xdr:cNvSpPr txBox="1"/>
      </xdr:nvSpPr>
      <xdr:spPr>
        <a:xfrm>
          <a:off x="2641111" y="993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89,583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18165</xdr:rowOff>
    </xdr:from>
    <xdr:to>
      <xdr:col>3</xdr:col>
      <xdr:colOff>3175</xdr:colOff>
      <xdr:row>57</xdr:row>
      <xdr:rowOff>119765</xdr:rowOff>
    </xdr:to>
    <xdr:sp macro="" textlink="">
      <xdr:nvSpPr>
        <xdr:cNvPr id="146" name="円/楕円 145"/>
        <xdr:cNvSpPr/>
      </xdr:nvSpPr>
      <xdr:spPr>
        <a:xfrm>
          <a:off x="1968500" y="979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110892</xdr:rowOff>
    </xdr:from>
    <xdr:ext cx="534377" cy="259045"/>
    <xdr:sp macro="" textlink="">
      <xdr:nvSpPr>
        <xdr:cNvPr id="147" name="テキスト ボックス 146"/>
        <xdr:cNvSpPr txBox="1"/>
      </xdr:nvSpPr>
      <xdr:spPr>
        <a:xfrm>
          <a:off x="1752111" y="988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94,248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77633</xdr:rowOff>
    </xdr:from>
    <xdr:to>
      <xdr:col>1</xdr:col>
      <xdr:colOff>485775</xdr:colOff>
      <xdr:row>58</xdr:row>
      <xdr:rowOff>7783</xdr:rowOff>
    </xdr:to>
    <xdr:sp macro="" textlink="">
      <xdr:nvSpPr>
        <xdr:cNvPr id="148" name="円/楕円 147"/>
        <xdr:cNvSpPr/>
      </xdr:nvSpPr>
      <xdr:spPr>
        <a:xfrm>
          <a:off x="1079500" y="985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170360</xdr:rowOff>
    </xdr:from>
    <xdr:ext cx="534377" cy="259045"/>
    <xdr:sp macro="" textlink="">
      <xdr:nvSpPr>
        <xdr:cNvPr id="149" name="テキスト ボックス 148"/>
        <xdr:cNvSpPr txBox="1"/>
      </xdr:nvSpPr>
      <xdr:spPr>
        <a:xfrm>
          <a:off x="863111" y="994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167,565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135890</xdr:rowOff>
    </xdr:from>
    <xdr:to>
      <xdr:col>6</xdr:col>
      <xdr:colOff>510540</xdr:colOff>
      <xdr:row>78</xdr:row>
      <xdr:rowOff>41129</xdr:rowOff>
    </xdr:to>
    <xdr:cxnSp macro="">
      <xdr:nvCxnSpPr>
        <xdr:cNvPr id="176" name="直線コネクタ 175"/>
        <xdr:cNvCxnSpPr/>
      </xdr:nvCxnSpPr>
      <xdr:spPr>
        <a:xfrm flipV="1">
          <a:off x="4633595" y="12137390"/>
          <a:ext cx="1270" cy="127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44956</xdr:rowOff>
    </xdr:from>
    <xdr:ext cx="599010" cy="259045"/>
    <xdr:sp macro="" textlink="">
      <xdr:nvSpPr>
        <xdr:cNvPr id="177" name="民生費最小値テキスト"/>
        <xdr:cNvSpPr txBox="1"/>
      </xdr:nvSpPr>
      <xdr:spPr>
        <a:xfrm>
          <a:off x="4686300" y="1341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111,055</a:t>
          </a:r>
          <a:endParaRPr kumimoji="1" lang="ja-JP" altLang="en-US" sz="1000" b="1">
            <a:latin typeface="ＭＳ Ｐゴシック"/>
          </a:endParaRPr>
        </a:p>
      </xdr:txBody>
    </xdr:sp>
    <xdr:clientData/>
  </xdr:oneCellAnchor>
  <xdr:twoCellAnchor>
    <xdr:from>
      <xdr:col>6</xdr:col>
      <xdr:colOff>422275</xdr:colOff>
      <xdr:row>78</xdr:row>
      <xdr:rowOff>41129</xdr:rowOff>
    </xdr:from>
    <xdr:to>
      <xdr:col>6</xdr:col>
      <xdr:colOff>600075</xdr:colOff>
      <xdr:row>78</xdr:row>
      <xdr:rowOff>41129</xdr:rowOff>
    </xdr:to>
    <xdr:cxnSp macro="">
      <xdr:nvCxnSpPr>
        <xdr:cNvPr id="178" name="直線コネクタ 177"/>
        <xdr:cNvCxnSpPr/>
      </xdr:nvCxnSpPr>
      <xdr:spPr>
        <a:xfrm>
          <a:off x="4546600" y="1341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82567</xdr:rowOff>
    </xdr:from>
    <xdr:ext cx="599010" cy="259045"/>
    <xdr:sp macro="" textlink="">
      <xdr:nvSpPr>
        <xdr:cNvPr id="179" name="民生費最大値テキスト"/>
        <xdr:cNvSpPr txBox="1"/>
      </xdr:nvSpPr>
      <xdr:spPr>
        <a:xfrm>
          <a:off x="4686300" y="1191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228,350</a:t>
          </a:r>
          <a:endParaRPr kumimoji="1" lang="ja-JP" altLang="en-US" sz="1000" b="1">
            <a:latin typeface="ＭＳ Ｐゴシック"/>
          </a:endParaRPr>
        </a:p>
      </xdr:txBody>
    </xdr:sp>
    <xdr:clientData/>
  </xdr:oneCellAnchor>
  <xdr:twoCellAnchor>
    <xdr:from>
      <xdr:col>6</xdr:col>
      <xdr:colOff>422275</xdr:colOff>
      <xdr:row>70</xdr:row>
      <xdr:rowOff>135890</xdr:rowOff>
    </xdr:from>
    <xdr:to>
      <xdr:col>6</xdr:col>
      <xdr:colOff>600075</xdr:colOff>
      <xdr:row>70</xdr:row>
      <xdr:rowOff>135890</xdr:rowOff>
    </xdr:to>
    <xdr:cxnSp macro="">
      <xdr:nvCxnSpPr>
        <xdr:cNvPr id="180" name="直線コネクタ 179"/>
        <xdr:cNvCxnSpPr/>
      </xdr:nvCxnSpPr>
      <xdr:spPr>
        <a:xfrm>
          <a:off x="4546600" y="1213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115621</xdr:rowOff>
    </xdr:from>
    <xdr:to>
      <xdr:col>6</xdr:col>
      <xdr:colOff>511175</xdr:colOff>
      <xdr:row>75</xdr:row>
      <xdr:rowOff>139025</xdr:rowOff>
    </xdr:to>
    <xdr:cxnSp macro="">
      <xdr:nvCxnSpPr>
        <xdr:cNvPr id="181" name="直線コネクタ 180"/>
        <xdr:cNvCxnSpPr/>
      </xdr:nvCxnSpPr>
      <xdr:spPr>
        <a:xfrm flipV="1">
          <a:off x="3797300" y="12974371"/>
          <a:ext cx="838200" cy="2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151433</xdr:rowOff>
    </xdr:from>
    <xdr:ext cx="599010" cy="259045"/>
    <xdr:sp macro="" textlink="">
      <xdr:nvSpPr>
        <xdr:cNvPr id="182" name="民生費平均値テキスト"/>
        <xdr:cNvSpPr txBox="1"/>
      </xdr:nvSpPr>
      <xdr:spPr>
        <a:xfrm>
          <a:off x="4686300" y="12667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161,357</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128556</xdr:rowOff>
    </xdr:from>
    <xdr:to>
      <xdr:col>6</xdr:col>
      <xdr:colOff>561975</xdr:colOff>
      <xdr:row>75</xdr:row>
      <xdr:rowOff>58706</xdr:rowOff>
    </xdr:to>
    <xdr:sp macro="" textlink="">
      <xdr:nvSpPr>
        <xdr:cNvPr id="183" name="フローチャート : 判断 182"/>
        <xdr:cNvSpPr/>
      </xdr:nvSpPr>
      <xdr:spPr>
        <a:xfrm>
          <a:off x="45847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35219</xdr:rowOff>
    </xdr:from>
    <xdr:to>
      <xdr:col>5</xdr:col>
      <xdr:colOff>358775</xdr:colOff>
      <xdr:row>75</xdr:row>
      <xdr:rowOff>139025</xdr:rowOff>
    </xdr:to>
    <xdr:cxnSp macro="">
      <xdr:nvCxnSpPr>
        <xdr:cNvPr id="184" name="直線コネクタ 183"/>
        <xdr:cNvCxnSpPr/>
      </xdr:nvCxnSpPr>
      <xdr:spPr>
        <a:xfrm>
          <a:off x="2908300" y="12722519"/>
          <a:ext cx="889000" cy="27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10371</xdr:rowOff>
    </xdr:from>
    <xdr:to>
      <xdr:col>5</xdr:col>
      <xdr:colOff>409575</xdr:colOff>
      <xdr:row>75</xdr:row>
      <xdr:rowOff>111971</xdr:rowOff>
    </xdr:to>
    <xdr:sp macro="" textlink="">
      <xdr:nvSpPr>
        <xdr:cNvPr id="185" name="フローチャート : 判断 184"/>
        <xdr:cNvSpPr/>
      </xdr:nvSpPr>
      <xdr:spPr>
        <a:xfrm>
          <a:off x="3746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128498</xdr:rowOff>
    </xdr:from>
    <xdr:ext cx="599010" cy="259045"/>
    <xdr:sp macro="" textlink="">
      <xdr:nvSpPr>
        <xdr:cNvPr id="186" name="テキスト ボックス 185"/>
        <xdr:cNvSpPr txBox="1"/>
      </xdr:nvSpPr>
      <xdr:spPr>
        <a:xfrm>
          <a:off x="3497794"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35219</xdr:rowOff>
    </xdr:from>
    <xdr:to>
      <xdr:col>4</xdr:col>
      <xdr:colOff>155575</xdr:colOff>
      <xdr:row>76</xdr:row>
      <xdr:rowOff>70727</xdr:rowOff>
    </xdr:to>
    <xdr:cxnSp macro="">
      <xdr:nvCxnSpPr>
        <xdr:cNvPr id="187" name="直線コネクタ 186"/>
        <xdr:cNvCxnSpPr/>
      </xdr:nvCxnSpPr>
      <xdr:spPr>
        <a:xfrm flipV="1">
          <a:off x="2019300" y="12722519"/>
          <a:ext cx="889000" cy="37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92753</xdr:rowOff>
    </xdr:from>
    <xdr:to>
      <xdr:col>4</xdr:col>
      <xdr:colOff>206375</xdr:colOff>
      <xdr:row>76</xdr:row>
      <xdr:rowOff>22904</xdr:rowOff>
    </xdr:to>
    <xdr:sp macro="" textlink="">
      <xdr:nvSpPr>
        <xdr:cNvPr id="188" name="フローチャート : 判断 187"/>
        <xdr:cNvSpPr/>
      </xdr:nvSpPr>
      <xdr:spPr>
        <a:xfrm>
          <a:off x="2857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14031</xdr:rowOff>
    </xdr:from>
    <xdr:ext cx="599010" cy="259045"/>
    <xdr:sp macro="" textlink="">
      <xdr:nvSpPr>
        <xdr:cNvPr id="189" name="テキスト ボックス 188"/>
        <xdr:cNvSpPr txBox="1"/>
      </xdr:nvSpPr>
      <xdr:spPr>
        <a:xfrm>
          <a:off x="2608794" y="1304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134845</xdr:rowOff>
    </xdr:from>
    <xdr:to>
      <xdr:col>2</xdr:col>
      <xdr:colOff>638175</xdr:colOff>
      <xdr:row>76</xdr:row>
      <xdr:rowOff>70727</xdr:rowOff>
    </xdr:to>
    <xdr:cxnSp macro="">
      <xdr:nvCxnSpPr>
        <xdr:cNvPr id="190" name="直線コネクタ 189"/>
        <xdr:cNvCxnSpPr/>
      </xdr:nvCxnSpPr>
      <xdr:spPr>
        <a:xfrm>
          <a:off x="1130300" y="12650695"/>
          <a:ext cx="889000" cy="45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13092</xdr:rowOff>
    </xdr:from>
    <xdr:to>
      <xdr:col>3</xdr:col>
      <xdr:colOff>3175</xdr:colOff>
      <xdr:row>76</xdr:row>
      <xdr:rowOff>114692</xdr:rowOff>
    </xdr:to>
    <xdr:sp macro="" textlink="">
      <xdr:nvSpPr>
        <xdr:cNvPr id="191" name="フローチャート : 判断 190"/>
        <xdr:cNvSpPr/>
      </xdr:nvSpPr>
      <xdr:spPr>
        <a:xfrm>
          <a:off x="1968500" y="1304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131219</xdr:rowOff>
    </xdr:from>
    <xdr:ext cx="599010" cy="259045"/>
    <xdr:sp macro="" textlink="">
      <xdr:nvSpPr>
        <xdr:cNvPr id="192" name="テキスト ボックス 191"/>
        <xdr:cNvSpPr txBox="1"/>
      </xdr:nvSpPr>
      <xdr:spPr>
        <a:xfrm>
          <a:off x="1719794" y="1281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51322</xdr:rowOff>
    </xdr:from>
    <xdr:to>
      <xdr:col>1</xdr:col>
      <xdr:colOff>485775</xdr:colOff>
      <xdr:row>75</xdr:row>
      <xdr:rowOff>152922</xdr:rowOff>
    </xdr:to>
    <xdr:sp macro="" textlink="">
      <xdr:nvSpPr>
        <xdr:cNvPr id="193" name="フローチャート : 判断 192"/>
        <xdr:cNvSpPr/>
      </xdr:nvSpPr>
      <xdr:spPr>
        <a:xfrm>
          <a:off x="1079500" y="1291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144049</xdr:rowOff>
    </xdr:from>
    <xdr:ext cx="599010" cy="259045"/>
    <xdr:sp macro="" textlink="">
      <xdr:nvSpPr>
        <xdr:cNvPr id="194" name="テキスト ボックス 193"/>
        <xdr:cNvSpPr txBox="1"/>
      </xdr:nvSpPr>
      <xdr:spPr>
        <a:xfrm>
          <a:off x="830794" y="1300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152,702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64821</xdr:rowOff>
    </xdr:from>
    <xdr:to>
      <xdr:col>6</xdr:col>
      <xdr:colOff>561975</xdr:colOff>
      <xdr:row>75</xdr:row>
      <xdr:rowOff>166421</xdr:rowOff>
    </xdr:to>
    <xdr:sp macro="" textlink="">
      <xdr:nvSpPr>
        <xdr:cNvPr id="200" name="円/楕円 199"/>
        <xdr:cNvSpPr/>
      </xdr:nvSpPr>
      <xdr:spPr>
        <a:xfrm>
          <a:off x="4584700" y="1292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43248</xdr:rowOff>
    </xdr:from>
    <xdr:ext cx="599010" cy="259045"/>
    <xdr:sp macro="" textlink="">
      <xdr:nvSpPr>
        <xdr:cNvPr id="201" name="民生費該当値テキスト"/>
        <xdr:cNvSpPr txBox="1"/>
      </xdr:nvSpPr>
      <xdr:spPr>
        <a:xfrm>
          <a:off x="4686300" y="12901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151,462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88225</xdr:rowOff>
    </xdr:from>
    <xdr:to>
      <xdr:col>5</xdr:col>
      <xdr:colOff>409575</xdr:colOff>
      <xdr:row>76</xdr:row>
      <xdr:rowOff>18374</xdr:rowOff>
    </xdr:to>
    <xdr:sp macro="" textlink="">
      <xdr:nvSpPr>
        <xdr:cNvPr id="202" name="円/楕円 201"/>
        <xdr:cNvSpPr/>
      </xdr:nvSpPr>
      <xdr:spPr>
        <a:xfrm>
          <a:off x="3746500" y="129469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9503</xdr:rowOff>
    </xdr:from>
    <xdr:ext cx="599010" cy="259045"/>
    <xdr:sp macro="" textlink="">
      <xdr:nvSpPr>
        <xdr:cNvPr id="203" name="テキスト ボックス 202"/>
        <xdr:cNvSpPr txBox="1"/>
      </xdr:nvSpPr>
      <xdr:spPr>
        <a:xfrm>
          <a:off x="3497794" y="13039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149,312</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155869</xdr:rowOff>
    </xdr:from>
    <xdr:to>
      <xdr:col>4</xdr:col>
      <xdr:colOff>206375</xdr:colOff>
      <xdr:row>74</xdr:row>
      <xdr:rowOff>86019</xdr:rowOff>
    </xdr:to>
    <xdr:sp macro="" textlink="">
      <xdr:nvSpPr>
        <xdr:cNvPr id="204" name="円/楕円 203"/>
        <xdr:cNvSpPr/>
      </xdr:nvSpPr>
      <xdr:spPr>
        <a:xfrm>
          <a:off x="2857500" y="1267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102546</xdr:rowOff>
    </xdr:from>
    <xdr:ext cx="599010" cy="259045"/>
    <xdr:sp macro="" textlink="">
      <xdr:nvSpPr>
        <xdr:cNvPr id="205" name="テキスト ボックス 204"/>
        <xdr:cNvSpPr txBox="1"/>
      </xdr:nvSpPr>
      <xdr:spPr>
        <a:xfrm>
          <a:off x="2608794" y="12446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174,598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19927</xdr:rowOff>
    </xdr:from>
    <xdr:to>
      <xdr:col>3</xdr:col>
      <xdr:colOff>3175</xdr:colOff>
      <xdr:row>76</xdr:row>
      <xdr:rowOff>121527</xdr:rowOff>
    </xdr:to>
    <xdr:sp macro="" textlink="">
      <xdr:nvSpPr>
        <xdr:cNvPr id="206" name="円/楕円 205"/>
        <xdr:cNvSpPr/>
      </xdr:nvSpPr>
      <xdr:spPr>
        <a:xfrm>
          <a:off x="1968500" y="130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112654</xdr:rowOff>
    </xdr:from>
    <xdr:ext cx="599010" cy="259045"/>
    <xdr:sp macro="" textlink="">
      <xdr:nvSpPr>
        <xdr:cNvPr id="207" name="テキスト ボックス 206"/>
        <xdr:cNvSpPr txBox="1"/>
      </xdr:nvSpPr>
      <xdr:spPr>
        <a:xfrm>
          <a:off x="1719794" y="13142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139,836</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84045</xdr:rowOff>
    </xdr:from>
    <xdr:to>
      <xdr:col>1</xdr:col>
      <xdr:colOff>485775</xdr:colOff>
      <xdr:row>74</xdr:row>
      <xdr:rowOff>14195</xdr:rowOff>
    </xdr:to>
    <xdr:sp macro="" textlink="">
      <xdr:nvSpPr>
        <xdr:cNvPr id="208" name="円/楕円 207"/>
        <xdr:cNvSpPr/>
      </xdr:nvSpPr>
      <xdr:spPr>
        <a:xfrm>
          <a:off x="1079500" y="1259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30722</xdr:rowOff>
    </xdr:from>
    <xdr:ext cx="599010" cy="259045"/>
    <xdr:sp macro="" textlink="">
      <xdr:nvSpPr>
        <xdr:cNvPr id="209" name="テキスト ボックス 208"/>
        <xdr:cNvSpPr txBox="1"/>
      </xdr:nvSpPr>
      <xdr:spPr>
        <a:xfrm>
          <a:off x="830794" y="1237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1" name="テキスト ボックス 220"/>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127763</xdr:rowOff>
    </xdr:from>
    <xdr:to>
      <xdr:col>6</xdr:col>
      <xdr:colOff>510540</xdr:colOff>
      <xdr:row>97</xdr:row>
      <xdr:rowOff>141999</xdr:rowOff>
    </xdr:to>
    <xdr:cxnSp macro="">
      <xdr:nvCxnSpPr>
        <xdr:cNvPr id="233" name="直線コネクタ 232"/>
        <xdr:cNvCxnSpPr/>
      </xdr:nvCxnSpPr>
      <xdr:spPr>
        <a:xfrm flipV="1">
          <a:off x="4633595" y="15386813"/>
          <a:ext cx="1270" cy="1385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145826</xdr:rowOff>
    </xdr:from>
    <xdr:ext cx="534377" cy="259045"/>
    <xdr:sp macro="" textlink="">
      <xdr:nvSpPr>
        <xdr:cNvPr id="234" name="衛生費最小値テキスト"/>
        <xdr:cNvSpPr txBox="1"/>
      </xdr:nvSpPr>
      <xdr:spPr>
        <a:xfrm>
          <a:off x="4686300" y="1677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19,319</a:t>
          </a:r>
          <a:endParaRPr kumimoji="1" lang="ja-JP" altLang="en-US" sz="1000" b="1">
            <a:latin typeface="ＭＳ Ｐゴシック"/>
          </a:endParaRPr>
        </a:p>
      </xdr:txBody>
    </xdr:sp>
    <xdr:clientData/>
  </xdr:oneCellAnchor>
  <xdr:twoCellAnchor>
    <xdr:from>
      <xdr:col>6</xdr:col>
      <xdr:colOff>422275</xdr:colOff>
      <xdr:row>97</xdr:row>
      <xdr:rowOff>141999</xdr:rowOff>
    </xdr:from>
    <xdr:to>
      <xdr:col>6</xdr:col>
      <xdr:colOff>600075</xdr:colOff>
      <xdr:row>97</xdr:row>
      <xdr:rowOff>141999</xdr:rowOff>
    </xdr:to>
    <xdr:cxnSp macro="">
      <xdr:nvCxnSpPr>
        <xdr:cNvPr id="235" name="直線コネクタ 234"/>
        <xdr:cNvCxnSpPr/>
      </xdr:nvCxnSpPr>
      <xdr:spPr>
        <a:xfrm>
          <a:off x="4546600" y="167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74440</xdr:rowOff>
    </xdr:from>
    <xdr:ext cx="599010" cy="259045"/>
    <xdr:sp macro="" textlink="">
      <xdr:nvSpPr>
        <xdr:cNvPr id="236" name="衛生費最大値テキスト"/>
        <xdr:cNvSpPr txBox="1"/>
      </xdr:nvSpPr>
      <xdr:spPr>
        <a:xfrm>
          <a:off x="4686300" y="1516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128,440</a:t>
          </a:r>
          <a:endParaRPr kumimoji="1" lang="ja-JP" altLang="en-US" sz="1000" b="1">
            <a:latin typeface="ＭＳ Ｐゴシック"/>
          </a:endParaRPr>
        </a:p>
      </xdr:txBody>
    </xdr:sp>
    <xdr:clientData/>
  </xdr:oneCellAnchor>
  <xdr:twoCellAnchor>
    <xdr:from>
      <xdr:col>6</xdr:col>
      <xdr:colOff>422275</xdr:colOff>
      <xdr:row>89</xdr:row>
      <xdr:rowOff>127763</xdr:rowOff>
    </xdr:from>
    <xdr:to>
      <xdr:col>6</xdr:col>
      <xdr:colOff>600075</xdr:colOff>
      <xdr:row>89</xdr:row>
      <xdr:rowOff>127763</xdr:rowOff>
    </xdr:to>
    <xdr:cxnSp macro="">
      <xdr:nvCxnSpPr>
        <xdr:cNvPr id="237" name="直線コネクタ 236"/>
        <xdr:cNvCxnSpPr/>
      </xdr:nvCxnSpPr>
      <xdr:spPr>
        <a:xfrm>
          <a:off x="4546600" y="15386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584</xdr:rowOff>
    </xdr:from>
    <xdr:to>
      <xdr:col>6</xdr:col>
      <xdr:colOff>511175</xdr:colOff>
      <xdr:row>96</xdr:row>
      <xdr:rowOff>25298</xdr:rowOff>
    </xdr:to>
    <xdr:cxnSp macro="">
      <xdr:nvCxnSpPr>
        <xdr:cNvPr id="238" name="直線コネクタ 237"/>
        <xdr:cNvCxnSpPr/>
      </xdr:nvCxnSpPr>
      <xdr:spPr>
        <a:xfrm flipV="1">
          <a:off x="3797300" y="16459784"/>
          <a:ext cx="838200" cy="2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162489</xdr:rowOff>
    </xdr:from>
    <xdr:ext cx="534377" cy="259045"/>
    <xdr:sp macro="" textlink="">
      <xdr:nvSpPr>
        <xdr:cNvPr id="239" name="衛生費平均値テキスト"/>
        <xdr:cNvSpPr txBox="1"/>
      </xdr:nvSpPr>
      <xdr:spPr>
        <a:xfrm>
          <a:off x="4686300" y="16107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56,007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139612</xdr:rowOff>
    </xdr:from>
    <xdr:to>
      <xdr:col>6</xdr:col>
      <xdr:colOff>561975</xdr:colOff>
      <xdr:row>95</xdr:row>
      <xdr:rowOff>69762</xdr:rowOff>
    </xdr:to>
    <xdr:sp macro="" textlink="">
      <xdr:nvSpPr>
        <xdr:cNvPr id="240" name="フローチャート : 判断 239"/>
        <xdr:cNvSpPr/>
      </xdr:nvSpPr>
      <xdr:spPr>
        <a:xfrm>
          <a:off x="4584700" y="162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25298</xdr:rowOff>
    </xdr:from>
    <xdr:to>
      <xdr:col>5</xdr:col>
      <xdr:colOff>358775</xdr:colOff>
      <xdr:row>96</xdr:row>
      <xdr:rowOff>62636</xdr:rowOff>
    </xdr:to>
    <xdr:cxnSp macro="">
      <xdr:nvCxnSpPr>
        <xdr:cNvPr id="241" name="直線コネクタ 240"/>
        <xdr:cNvCxnSpPr/>
      </xdr:nvCxnSpPr>
      <xdr:spPr>
        <a:xfrm flipV="1">
          <a:off x="2908300" y="16484498"/>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22403</xdr:rowOff>
    </xdr:from>
    <xdr:to>
      <xdr:col>5</xdr:col>
      <xdr:colOff>409575</xdr:colOff>
      <xdr:row>95</xdr:row>
      <xdr:rowOff>124003</xdr:rowOff>
    </xdr:to>
    <xdr:sp macro="" textlink="">
      <xdr:nvSpPr>
        <xdr:cNvPr id="242" name="フローチャート : 判断 241"/>
        <xdr:cNvSpPr/>
      </xdr:nvSpPr>
      <xdr:spPr>
        <a:xfrm>
          <a:off x="3746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140530</xdr:rowOff>
    </xdr:from>
    <xdr:ext cx="534377" cy="259045"/>
    <xdr:sp macro="" textlink="">
      <xdr:nvSpPr>
        <xdr:cNvPr id="243" name="テキスト ボックス 242"/>
        <xdr:cNvSpPr txBox="1"/>
      </xdr:nvSpPr>
      <xdr:spPr>
        <a:xfrm>
          <a:off x="3530111" y="1608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62636</xdr:rowOff>
    </xdr:from>
    <xdr:to>
      <xdr:col>4</xdr:col>
      <xdr:colOff>155575</xdr:colOff>
      <xdr:row>96</xdr:row>
      <xdr:rowOff>70065</xdr:rowOff>
    </xdr:to>
    <xdr:cxnSp macro="">
      <xdr:nvCxnSpPr>
        <xdr:cNvPr id="244" name="直線コネクタ 243"/>
        <xdr:cNvCxnSpPr/>
      </xdr:nvCxnSpPr>
      <xdr:spPr>
        <a:xfrm flipV="1">
          <a:off x="2019300" y="16521836"/>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6795</xdr:rowOff>
    </xdr:from>
    <xdr:to>
      <xdr:col>4</xdr:col>
      <xdr:colOff>206375</xdr:colOff>
      <xdr:row>95</xdr:row>
      <xdr:rowOff>108395</xdr:rowOff>
    </xdr:to>
    <xdr:sp macro="" textlink="">
      <xdr:nvSpPr>
        <xdr:cNvPr id="245" name="フローチャート : 判断 244"/>
        <xdr:cNvSpPr/>
      </xdr:nvSpPr>
      <xdr:spPr>
        <a:xfrm>
          <a:off x="2857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124922</xdr:rowOff>
    </xdr:from>
    <xdr:ext cx="534377" cy="259045"/>
    <xdr:sp macro="" textlink="">
      <xdr:nvSpPr>
        <xdr:cNvPr id="246" name="テキスト ボックス 245"/>
        <xdr:cNvSpPr txBox="1"/>
      </xdr:nvSpPr>
      <xdr:spPr>
        <a:xfrm>
          <a:off x="2641111" y="1606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46062</xdr:rowOff>
    </xdr:from>
    <xdr:to>
      <xdr:col>2</xdr:col>
      <xdr:colOff>638175</xdr:colOff>
      <xdr:row>96</xdr:row>
      <xdr:rowOff>70065</xdr:rowOff>
    </xdr:to>
    <xdr:cxnSp macro="">
      <xdr:nvCxnSpPr>
        <xdr:cNvPr id="247" name="直線コネクタ 246"/>
        <xdr:cNvCxnSpPr/>
      </xdr:nvCxnSpPr>
      <xdr:spPr>
        <a:xfrm>
          <a:off x="1130300" y="16505262"/>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16230</xdr:rowOff>
    </xdr:from>
    <xdr:to>
      <xdr:col>3</xdr:col>
      <xdr:colOff>3175</xdr:colOff>
      <xdr:row>95</xdr:row>
      <xdr:rowOff>117830</xdr:rowOff>
    </xdr:to>
    <xdr:sp macro="" textlink="">
      <xdr:nvSpPr>
        <xdr:cNvPr id="248" name="フローチャート : 判断 247"/>
        <xdr:cNvSpPr/>
      </xdr:nvSpPr>
      <xdr:spPr>
        <a:xfrm>
          <a:off x="1968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134357</xdr:rowOff>
    </xdr:from>
    <xdr:ext cx="534377" cy="259045"/>
    <xdr:sp macro="" textlink="">
      <xdr:nvSpPr>
        <xdr:cNvPr id="249" name="テキスト ボックス 248"/>
        <xdr:cNvSpPr txBox="1"/>
      </xdr:nvSpPr>
      <xdr:spPr>
        <a:xfrm>
          <a:off x="1752111" y="1607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16396</xdr:rowOff>
    </xdr:from>
    <xdr:to>
      <xdr:col>1</xdr:col>
      <xdr:colOff>485775</xdr:colOff>
      <xdr:row>95</xdr:row>
      <xdr:rowOff>117996</xdr:rowOff>
    </xdr:to>
    <xdr:sp macro="" textlink="">
      <xdr:nvSpPr>
        <xdr:cNvPr id="250" name="フローチャート : 判断 249"/>
        <xdr:cNvSpPr/>
      </xdr:nvSpPr>
      <xdr:spPr>
        <a:xfrm>
          <a:off x="10795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134523</xdr:rowOff>
    </xdr:from>
    <xdr:ext cx="534377" cy="259045"/>
    <xdr:sp macro="" textlink="">
      <xdr:nvSpPr>
        <xdr:cNvPr id="251" name="テキスト ボックス 250"/>
        <xdr:cNvSpPr txBox="1"/>
      </xdr:nvSpPr>
      <xdr:spPr>
        <a:xfrm>
          <a:off x="863111" y="1607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52,209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121234</xdr:rowOff>
    </xdr:from>
    <xdr:to>
      <xdr:col>6</xdr:col>
      <xdr:colOff>561975</xdr:colOff>
      <xdr:row>96</xdr:row>
      <xdr:rowOff>51384</xdr:rowOff>
    </xdr:to>
    <xdr:sp macro="" textlink="">
      <xdr:nvSpPr>
        <xdr:cNvPr id="257" name="円/楕円 256"/>
        <xdr:cNvSpPr/>
      </xdr:nvSpPr>
      <xdr:spPr>
        <a:xfrm>
          <a:off x="4584700" y="1640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99661</xdr:rowOff>
    </xdr:from>
    <xdr:ext cx="534377" cy="259045"/>
    <xdr:sp macro="" textlink="">
      <xdr:nvSpPr>
        <xdr:cNvPr id="258" name="衛生費該当値テキスト"/>
        <xdr:cNvSpPr txBox="1"/>
      </xdr:nvSpPr>
      <xdr:spPr>
        <a:xfrm>
          <a:off x="4686300" y="1638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43,954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145948</xdr:rowOff>
    </xdr:from>
    <xdr:to>
      <xdr:col>5</xdr:col>
      <xdr:colOff>409575</xdr:colOff>
      <xdr:row>96</xdr:row>
      <xdr:rowOff>76098</xdr:rowOff>
    </xdr:to>
    <xdr:sp macro="" textlink="">
      <xdr:nvSpPr>
        <xdr:cNvPr id="259" name="円/楕円 258"/>
        <xdr:cNvSpPr/>
      </xdr:nvSpPr>
      <xdr:spPr>
        <a:xfrm>
          <a:off x="3746500" y="1643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67225</xdr:rowOff>
    </xdr:from>
    <xdr:ext cx="534377" cy="259045"/>
    <xdr:sp macro="" textlink="">
      <xdr:nvSpPr>
        <xdr:cNvPr id="260" name="テキスト ボックス 259"/>
        <xdr:cNvSpPr txBox="1"/>
      </xdr:nvSpPr>
      <xdr:spPr>
        <a:xfrm>
          <a:off x="3530111" y="1652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11836</xdr:rowOff>
    </xdr:from>
    <xdr:to>
      <xdr:col>4</xdr:col>
      <xdr:colOff>206375</xdr:colOff>
      <xdr:row>96</xdr:row>
      <xdr:rowOff>113436</xdr:rowOff>
    </xdr:to>
    <xdr:sp macro="" textlink="">
      <xdr:nvSpPr>
        <xdr:cNvPr id="261" name="円/楕円 260"/>
        <xdr:cNvSpPr/>
      </xdr:nvSpPr>
      <xdr:spPr>
        <a:xfrm>
          <a:off x="2857500" y="1647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104563</xdr:rowOff>
    </xdr:from>
    <xdr:ext cx="534377" cy="259045"/>
    <xdr:sp macro="" textlink="">
      <xdr:nvSpPr>
        <xdr:cNvPr id="262" name="テキスト ボックス 261"/>
        <xdr:cNvSpPr txBox="1"/>
      </xdr:nvSpPr>
      <xdr:spPr>
        <a:xfrm>
          <a:off x="2641111" y="1656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39,068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19265</xdr:rowOff>
    </xdr:from>
    <xdr:to>
      <xdr:col>3</xdr:col>
      <xdr:colOff>3175</xdr:colOff>
      <xdr:row>96</xdr:row>
      <xdr:rowOff>120865</xdr:rowOff>
    </xdr:to>
    <xdr:sp macro="" textlink="">
      <xdr:nvSpPr>
        <xdr:cNvPr id="263" name="円/楕円 262"/>
        <xdr:cNvSpPr/>
      </xdr:nvSpPr>
      <xdr:spPr>
        <a:xfrm>
          <a:off x="1968500" y="1647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111992</xdr:rowOff>
    </xdr:from>
    <xdr:ext cx="534377" cy="259045"/>
    <xdr:sp macro="" textlink="">
      <xdr:nvSpPr>
        <xdr:cNvPr id="264" name="テキスト ボックス 263"/>
        <xdr:cNvSpPr txBox="1"/>
      </xdr:nvSpPr>
      <xdr:spPr>
        <a:xfrm>
          <a:off x="1752111" y="1657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38,483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166712</xdr:rowOff>
    </xdr:from>
    <xdr:to>
      <xdr:col>1</xdr:col>
      <xdr:colOff>485775</xdr:colOff>
      <xdr:row>96</xdr:row>
      <xdr:rowOff>96862</xdr:rowOff>
    </xdr:to>
    <xdr:sp macro="" textlink="">
      <xdr:nvSpPr>
        <xdr:cNvPr id="265" name="円/楕円 264"/>
        <xdr:cNvSpPr/>
      </xdr:nvSpPr>
      <xdr:spPr>
        <a:xfrm>
          <a:off x="1079500" y="1645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87989</xdr:rowOff>
    </xdr:from>
    <xdr:ext cx="534377" cy="259045"/>
    <xdr:sp macro="" textlink="">
      <xdr:nvSpPr>
        <xdr:cNvPr id="266" name="テキスト ボックス 265"/>
        <xdr:cNvSpPr txBox="1"/>
      </xdr:nvSpPr>
      <xdr:spPr>
        <a:xfrm>
          <a:off x="863111" y="1654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78206</xdr:rowOff>
    </xdr:from>
    <xdr:to>
      <xdr:col>15</xdr:col>
      <xdr:colOff>180340</xdr:colOff>
      <xdr:row>38</xdr:row>
      <xdr:rowOff>139700</xdr:rowOff>
    </xdr:to>
    <xdr:cxnSp macro="">
      <xdr:nvCxnSpPr>
        <xdr:cNvPr id="288" name="直線コネクタ 287"/>
        <xdr:cNvCxnSpPr/>
      </xdr:nvCxnSpPr>
      <xdr:spPr>
        <a:xfrm flipV="1">
          <a:off x="10475595" y="5393156"/>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0" name="直線コネクタ 28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24883</xdr:rowOff>
    </xdr:from>
    <xdr:ext cx="469744" cy="259045"/>
    <xdr:sp macro="" textlink="">
      <xdr:nvSpPr>
        <xdr:cNvPr id="291" name="労働費最大値テキスト"/>
        <xdr:cNvSpPr txBox="1"/>
      </xdr:nvSpPr>
      <xdr:spPr>
        <a:xfrm>
          <a:off x="10528300" y="516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5,519</a:t>
          </a:r>
          <a:endParaRPr kumimoji="1" lang="ja-JP" altLang="en-US" sz="1000" b="1">
            <a:latin typeface="ＭＳ Ｐゴシック"/>
          </a:endParaRPr>
        </a:p>
      </xdr:txBody>
    </xdr:sp>
    <xdr:clientData/>
  </xdr:oneCellAnchor>
  <xdr:twoCellAnchor>
    <xdr:from>
      <xdr:col>15</xdr:col>
      <xdr:colOff>92075</xdr:colOff>
      <xdr:row>31</xdr:row>
      <xdr:rowOff>78206</xdr:rowOff>
    </xdr:from>
    <xdr:to>
      <xdr:col>15</xdr:col>
      <xdr:colOff>269875</xdr:colOff>
      <xdr:row>31</xdr:row>
      <xdr:rowOff>78206</xdr:rowOff>
    </xdr:to>
    <xdr:cxnSp macro="">
      <xdr:nvCxnSpPr>
        <xdr:cNvPr id="292" name="直線コネクタ 291"/>
        <xdr:cNvCxnSpPr/>
      </xdr:nvCxnSpPr>
      <xdr:spPr>
        <a:xfrm>
          <a:off x="10388600" y="5393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93" name="直線コネクタ 292"/>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99661</xdr:rowOff>
    </xdr:from>
    <xdr:ext cx="378565" cy="259045"/>
    <xdr:sp macro="" textlink="">
      <xdr:nvSpPr>
        <xdr:cNvPr id="294" name="労働費平均値テキスト"/>
        <xdr:cNvSpPr txBox="1"/>
      </xdr:nvSpPr>
      <xdr:spPr>
        <a:xfrm>
          <a:off x="10528300" y="62718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76784</xdr:rowOff>
    </xdr:from>
    <xdr:to>
      <xdr:col>15</xdr:col>
      <xdr:colOff>231775</xdr:colOff>
      <xdr:row>38</xdr:row>
      <xdr:rowOff>6934</xdr:rowOff>
    </xdr:to>
    <xdr:sp macro="" textlink="">
      <xdr:nvSpPr>
        <xdr:cNvPr id="295" name="フローチャート : 判断 294"/>
        <xdr:cNvSpPr/>
      </xdr:nvSpPr>
      <xdr:spPr>
        <a:xfrm>
          <a:off x="10426700" y="642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96" name="直線コネクタ 295"/>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120676</xdr:rowOff>
    </xdr:from>
    <xdr:to>
      <xdr:col>14</xdr:col>
      <xdr:colOff>79375</xdr:colOff>
      <xdr:row>37</xdr:row>
      <xdr:rowOff>50826</xdr:rowOff>
    </xdr:to>
    <xdr:sp macro="" textlink="">
      <xdr:nvSpPr>
        <xdr:cNvPr id="297" name="フローチャート : 判断 296"/>
        <xdr:cNvSpPr/>
      </xdr:nvSpPr>
      <xdr:spPr>
        <a:xfrm>
          <a:off x="9588500" y="62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67353</xdr:rowOff>
    </xdr:from>
    <xdr:ext cx="469744" cy="259045"/>
    <xdr:sp macro="" textlink="">
      <xdr:nvSpPr>
        <xdr:cNvPr id="298" name="テキスト ボックス 297"/>
        <xdr:cNvSpPr txBox="1"/>
      </xdr:nvSpPr>
      <xdr:spPr>
        <a:xfrm>
          <a:off x="9404427" y="606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139700</xdr:rowOff>
    </xdr:from>
    <xdr:to>
      <xdr:col>12</xdr:col>
      <xdr:colOff>511175</xdr:colOff>
      <xdr:row>38</xdr:row>
      <xdr:rowOff>139700</xdr:rowOff>
    </xdr:to>
    <xdr:cxnSp macro="">
      <xdr:nvCxnSpPr>
        <xdr:cNvPr id="299" name="直線コネクタ 298"/>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167996</xdr:rowOff>
    </xdr:from>
    <xdr:to>
      <xdr:col>12</xdr:col>
      <xdr:colOff>561975</xdr:colOff>
      <xdr:row>36</xdr:row>
      <xdr:rowOff>98146</xdr:rowOff>
    </xdr:to>
    <xdr:sp macro="" textlink="">
      <xdr:nvSpPr>
        <xdr:cNvPr id="300" name="フローチャート : 判断 299"/>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114673</xdr:rowOff>
    </xdr:from>
    <xdr:ext cx="469744" cy="259045"/>
    <xdr:sp macro="" textlink="">
      <xdr:nvSpPr>
        <xdr:cNvPr id="301" name="テキスト ボックス 300"/>
        <xdr:cNvSpPr txBox="1"/>
      </xdr:nvSpPr>
      <xdr:spPr>
        <a:xfrm>
          <a:off x="8515427" y="594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139700</xdr:rowOff>
    </xdr:from>
    <xdr:to>
      <xdr:col>11</xdr:col>
      <xdr:colOff>307975</xdr:colOff>
      <xdr:row>38</xdr:row>
      <xdr:rowOff>139700</xdr:rowOff>
    </xdr:to>
    <xdr:cxnSp macro="">
      <xdr:nvCxnSpPr>
        <xdr:cNvPr id="302" name="直線コネクタ 301"/>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148336</xdr:rowOff>
    </xdr:from>
    <xdr:to>
      <xdr:col>11</xdr:col>
      <xdr:colOff>358775</xdr:colOff>
      <xdr:row>35</xdr:row>
      <xdr:rowOff>78486</xdr:rowOff>
    </xdr:to>
    <xdr:sp macro="" textlink="">
      <xdr:nvSpPr>
        <xdr:cNvPr id="303" name="フローチャート : 判断 302"/>
        <xdr:cNvSpPr/>
      </xdr:nvSpPr>
      <xdr:spPr>
        <a:xfrm>
          <a:off x="7810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95013</xdr:rowOff>
    </xdr:from>
    <xdr:ext cx="469744" cy="259045"/>
    <xdr:sp macro="" textlink="">
      <xdr:nvSpPr>
        <xdr:cNvPr id="304" name="テキスト ボックス 303"/>
        <xdr:cNvSpPr txBox="1"/>
      </xdr:nvSpPr>
      <xdr:spPr>
        <a:xfrm>
          <a:off x="7626427"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143078</xdr:rowOff>
    </xdr:from>
    <xdr:to>
      <xdr:col>10</xdr:col>
      <xdr:colOff>155575</xdr:colOff>
      <xdr:row>31</xdr:row>
      <xdr:rowOff>73228</xdr:rowOff>
    </xdr:to>
    <xdr:sp macro="" textlink="">
      <xdr:nvSpPr>
        <xdr:cNvPr id="305" name="フローチャート : 判断 304"/>
        <xdr:cNvSpPr/>
      </xdr:nvSpPr>
      <xdr:spPr>
        <a:xfrm>
          <a:off x="6921500" y="528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89755</xdr:rowOff>
    </xdr:from>
    <xdr:ext cx="469744" cy="259045"/>
    <xdr:sp macro="" textlink="">
      <xdr:nvSpPr>
        <xdr:cNvPr id="306" name="テキスト ボックス 305"/>
        <xdr:cNvSpPr txBox="1"/>
      </xdr:nvSpPr>
      <xdr:spPr>
        <a:xfrm>
          <a:off x="6737427" y="506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12" name="円/楕円 311"/>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3827</xdr:rowOff>
    </xdr:from>
    <xdr:ext cx="249299" cy="259045"/>
    <xdr:sp macro="" textlink="">
      <xdr:nvSpPr>
        <xdr:cNvPr id="313"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14" name="円/楕円 313"/>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15" name="テキスト ボックス 314"/>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16" name="円/楕円 315"/>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17" name="テキスト ボックス 316"/>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88900</xdr:rowOff>
    </xdr:from>
    <xdr:to>
      <xdr:col>11</xdr:col>
      <xdr:colOff>358775</xdr:colOff>
      <xdr:row>39</xdr:row>
      <xdr:rowOff>19050</xdr:rowOff>
    </xdr:to>
    <xdr:sp macro="" textlink="">
      <xdr:nvSpPr>
        <xdr:cNvPr id="318" name="円/楕円 317"/>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10177</xdr:rowOff>
    </xdr:from>
    <xdr:ext cx="249299" cy="259045"/>
    <xdr:sp macro="" textlink="">
      <xdr:nvSpPr>
        <xdr:cNvPr id="319" name="テキスト ボックス 318"/>
        <xdr:cNvSpPr txBox="1"/>
      </xdr:nvSpPr>
      <xdr:spPr>
        <a:xfrm>
          <a:off x="773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88900</xdr:rowOff>
    </xdr:from>
    <xdr:to>
      <xdr:col>10</xdr:col>
      <xdr:colOff>155575</xdr:colOff>
      <xdr:row>39</xdr:row>
      <xdr:rowOff>19050</xdr:rowOff>
    </xdr:to>
    <xdr:sp macro="" textlink="">
      <xdr:nvSpPr>
        <xdr:cNvPr id="320" name="円/楕円 319"/>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10177</xdr:rowOff>
    </xdr:from>
    <xdr:ext cx="249299" cy="259045"/>
    <xdr:sp macro="" textlink="">
      <xdr:nvSpPr>
        <xdr:cNvPr id="321" name="テキスト ボックス 320"/>
        <xdr:cNvSpPr txBox="1"/>
      </xdr:nvSpPr>
      <xdr:spPr>
        <a:xfrm>
          <a:off x="684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30,121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118926</xdr:rowOff>
    </xdr:from>
    <xdr:to>
      <xdr:col>15</xdr:col>
      <xdr:colOff>180340</xdr:colOff>
      <xdr:row>57</xdr:row>
      <xdr:rowOff>91785</xdr:rowOff>
    </xdr:to>
    <xdr:cxnSp macro="">
      <xdr:nvCxnSpPr>
        <xdr:cNvPr id="341" name="直線コネクタ 340"/>
        <xdr:cNvCxnSpPr/>
      </xdr:nvCxnSpPr>
      <xdr:spPr>
        <a:xfrm flipV="1">
          <a:off x="10475595" y="8691426"/>
          <a:ext cx="1270" cy="117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95612</xdr:rowOff>
    </xdr:from>
    <xdr:ext cx="534377" cy="259045"/>
    <xdr:sp macro="" textlink="">
      <xdr:nvSpPr>
        <xdr:cNvPr id="342" name="農林水産業費最小値テキスト"/>
        <xdr:cNvSpPr txBox="1"/>
      </xdr:nvSpPr>
      <xdr:spPr>
        <a:xfrm>
          <a:off x="10528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18,384</a:t>
          </a:r>
          <a:endParaRPr kumimoji="1" lang="ja-JP" altLang="en-US" sz="1000" b="1">
            <a:latin typeface="ＭＳ Ｐゴシック"/>
          </a:endParaRPr>
        </a:p>
      </xdr:txBody>
    </xdr:sp>
    <xdr:clientData/>
  </xdr:oneCellAnchor>
  <xdr:twoCellAnchor>
    <xdr:from>
      <xdr:col>15</xdr:col>
      <xdr:colOff>92075</xdr:colOff>
      <xdr:row>57</xdr:row>
      <xdr:rowOff>91785</xdr:rowOff>
    </xdr:from>
    <xdr:to>
      <xdr:col>15</xdr:col>
      <xdr:colOff>269875</xdr:colOff>
      <xdr:row>57</xdr:row>
      <xdr:rowOff>91785</xdr:rowOff>
    </xdr:to>
    <xdr:cxnSp macro="">
      <xdr:nvCxnSpPr>
        <xdr:cNvPr id="343" name="直線コネクタ 342"/>
        <xdr:cNvCxnSpPr/>
      </xdr:nvCxnSpPr>
      <xdr:spPr>
        <a:xfrm>
          <a:off x="10388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65603</xdr:rowOff>
    </xdr:from>
    <xdr:ext cx="599010" cy="259045"/>
    <xdr:sp macro="" textlink="">
      <xdr:nvSpPr>
        <xdr:cNvPr id="344" name="農林水産業費最大値テキスト"/>
        <xdr:cNvSpPr txBox="1"/>
      </xdr:nvSpPr>
      <xdr:spPr>
        <a:xfrm>
          <a:off x="10528300" y="846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223,635</a:t>
          </a:r>
          <a:endParaRPr kumimoji="1" lang="ja-JP" altLang="en-US" sz="1000" b="1">
            <a:latin typeface="ＭＳ Ｐゴシック"/>
          </a:endParaRPr>
        </a:p>
      </xdr:txBody>
    </xdr:sp>
    <xdr:clientData/>
  </xdr:oneCellAnchor>
  <xdr:twoCellAnchor>
    <xdr:from>
      <xdr:col>15</xdr:col>
      <xdr:colOff>92075</xdr:colOff>
      <xdr:row>50</xdr:row>
      <xdr:rowOff>118926</xdr:rowOff>
    </xdr:from>
    <xdr:to>
      <xdr:col>15</xdr:col>
      <xdr:colOff>269875</xdr:colOff>
      <xdr:row>50</xdr:row>
      <xdr:rowOff>118926</xdr:rowOff>
    </xdr:to>
    <xdr:cxnSp macro="">
      <xdr:nvCxnSpPr>
        <xdr:cNvPr id="345" name="直線コネクタ 344"/>
        <xdr:cNvCxnSpPr/>
      </xdr:nvCxnSpPr>
      <xdr:spPr>
        <a:xfrm>
          <a:off x="10388600" y="8691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16284</xdr:rowOff>
    </xdr:from>
    <xdr:to>
      <xdr:col>15</xdr:col>
      <xdr:colOff>180975</xdr:colOff>
      <xdr:row>55</xdr:row>
      <xdr:rowOff>78492</xdr:rowOff>
    </xdr:to>
    <xdr:cxnSp macro="">
      <xdr:nvCxnSpPr>
        <xdr:cNvPr id="346" name="直線コネクタ 345"/>
        <xdr:cNvCxnSpPr/>
      </xdr:nvCxnSpPr>
      <xdr:spPr>
        <a:xfrm flipV="1">
          <a:off x="9639300" y="9446034"/>
          <a:ext cx="838200" cy="6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113458</xdr:rowOff>
    </xdr:from>
    <xdr:ext cx="534377" cy="259045"/>
    <xdr:sp macro="" textlink="">
      <xdr:nvSpPr>
        <xdr:cNvPr id="347" name="農林水産業費平均値テキスト"/>
        <xdr:cNvSpPr txBox="1"/>
      </xdr:nvSpPr>
      <xdr:spPr>
        <a:xfrm>
          <a:off x="10528300" y="9543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61,928</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135031</xdr:rowOff>
    </xdr:from>
    <xdr:to>
      <xdr:col>15</xdr:col>
      <xdr:colOff>231775</xdr:colOff>
      <xdr:row>56</xdr:row>
      <xdr:rowOff>65181</xdr:rowOff>
    </xdr:to>
    <xdr:sp macro="" textlink="">
      <xdr:nvSpPr>
        <xdr:cNvPr id="348" name="フローチャート : 判断 347"/>
        <xdr:cNvSpPr/>
      </xdr:nvSpPr>
      <xdr:spPr>
        <a:xfrm>
          <a:off x="10426700" y="956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78492</xdr:rowOff>
    </xdr:from>
    <xdr:to>
      <xdr:col>14</xdr:col>
      <xdr:colOff>28575</xdr:colOff>
      <xdr:row>55</xdr:row>
      <xdr:rowOff>124247</xdr:rowOff>
    </xdr:to>
    <xdr:cxnSp macro="">
      <xdr:nvCxnSpPr>
        <xdr:cNvPr id="349" name="直線コネクタ 348"/>
        <xdr:cNvCxnSpPr/>
      </xdr:nvCxnSpPr>
      <xdr:spPr>
        <a:xfrm flipV="1">
          <a:off x="8750300" y="9508242"/>
          <a:ext cx="889000" cy="4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163298</xdr:rowOff>
    </xdr:from>
    <xdr:to>
      <xdr:col>14</xdr:col>
      <xdr:colOff>79375</xdr:colOff>
      <xdr:row>56</xdr:row>
      <xdr:rowOff>93448</xdr:rowOff>
    </xdr:to>
    <xdr:sp macro="" textlink="">
      <xdr:nvSpPr>
        <xdr:cNvPr id="350" name="フローチャート : 判断 349"/>
        <xdr:cNvSpPr/>
      </xdr:nvSpPr>
      <xdr:spPr>
        <a:xfrm>
          <a:off x="9588500" y="959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84575</xdr:rowOff>
    </xdr:from>
    <xdr:ext cx="534377" cy="259045"/>
    <xdr:sp macro="" textlink="">
      <xdr:nvSpPr>
        <xdr:cNvPr id="351" name="テキスト ボックス 350"/>
        <xdr:cNvSpPr txBox="1"/>
      </xdr:nvSpPr>
      <xdr:spPr>
        <a:xfrm>
          <a:off x="9372111" y="968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124247</xdr:rowOff>
    </xdr:from>
    <xdr:to>
      <xdr:col>12</xdr:col>
      <xdr:colOff>511175</xdr:colOff>
      <xdr:row>55</xdr:row>
      <xdr:rowOff>164223</xdr:rowOff>
    </xdr:to>
    <xdr:cxnSp macro="">
      <xdr:nvCxnSpPr>
        <xdr:cNvPr id="352" name="直線コネクタ 351"/>
        <xdr:cNvCxnSpPr/>
      </xdr:nvCxnSpPr>
      <xdr:spPr>
        <a:xfrm flipV="1">
          <a:off x="7861300" y="9553997"/>
          <a:ext cx="889000" cy="3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8690</xdr:rowOff>
    </xdr:from>
    <xdr:to>
      <xdr:col>12</xdr:col>
      <xdr:colOff>561975</xdr:colOff>
      <xdr:row>56</xdr:row>
      <xdr:rowOff>110290</xdr:rowOff>
    </xdr:to>
    <xdr:sp macro="" textlink="">
      <xdr:nvSpPr>
        <xdr:cNvPr id="353" name="フローチャート : 判断 352"/>
        <xdr:cNvSpPr/>
      </xdr:nvSpPr>
      <xdr:spPr>
        <a:xfrm>
          <a:off x="8699500" y="960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101417</xdr:rowOff>
    </xdr:from>
    <xdr:ext cx="534377" cy="259045"/>
    <xdr:sp macro="" textlink="">
      <xdr:nvSpPr>
        <xdr:cNvPr id="354" name="テキスト ボックス 353"/>
        <xdr:cNvSpPr txBox="1"/>
      </xdr:nvSpPr>
      <xdr:spPr>
        <a:xfrm>
          <a:off x="8483111" y="970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138014</xdr:rowOff>
    </xdr:from>
    <xdr:to>
      <xdr:col>11</xdr:col>
      <xdr:colOff>307975</xdr:colOff>
      <xdr:row>55</xdr:row>
      <xdr:rowOff>164223</xdr:rowOff>
    </xdr:to>
    <xdr:cxnSp macro="">
      <xdr:nvCxnSpPr>
        <xdr:cNvPr id="355" name="直線コネクタ 354"/>
        <xdr:cNvCxnSpPr/>
      </xdr:nvCxnSpPr>
      <xdr:spPr>
        <a:xfrm>
          <a:off x="6972300" y="9567764"/>
          <a:ext cx="889000" cy="2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36430</xdr:rowOff>
    </xdr:from>
    <xdr:to>
      <xdr:col>11</xdr:col>
      <xdr:colOff>358775</xdr:colOff>
      <xdr:row>56</xdr:row>
      <xdr:rowOff>138030</xdr:rowOff>
    </xdr:to>
    <xdr:sp macro="" textlink="">
      <xdr:nvSpPr>
        <xdr:cNvPr id="356" name="フローチャート : 判断 355"/>
        <xdr:cNvSpPr/>
      </xdr:nvSpPr>
      <xdr:spPr>
        <a:xfrm>
          <a:off x="7810500" y="96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129157</xdr:rowOff>
    </xdr:from>
    <xdr:ext cx="534377" cy="259045"/>
    <xdr:sp macro="" textlink="">
      <xdr:nvSpPr>
        <xdr:cNvPr id="357" name="テキスト ボックス 356"/>
        <xdr:cNvSpPr txBox="1"/>
      </xdr:nvSpPr>
      <xdr:spPr>
        <a:xfrm>
          <a:off x="7594111" y="973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33848</xdr:rowOff>
    </xdr:from>
    <xdr:to>
      <xdr:col>10</xdr:col>
      <xdr:colOff>155575</xdr:colOff>
      <xdr:row>56</xdr:row>
      <xdr:rowOff>135448</xdr:rowOff>
    </xdr:to>
    <xdr:sp macro="" textlink="">
      <xdr:nvSpPr>
        <xdr:cNvPr id="358" name="フローチャート : 判断 357"/>
        <xdr:cNvSpPr/>
      </xdr:nvSpPr>
      <xdr:spPr>
        <a:xfrm>
          <a:off x="6921500" y="963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126575</xdr:rowOff>
    </xdr:from>
    <xdr:ext cx="534377" cy="259045"/>
    <xdr:sp macro="" textlink="">
      <xdr:nvSpPr>
        <xdr:cNvPr id="359" name="テキスト ボックス 358"/>
        <xdr:cNvSpPr txBox="1"/>
      </xdr:nvSpPr>
      <xdr:spPr>
        <a:xfrm>
          <a:off x="6705111" y="97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136934</xdr:rowOff>
    </xdr:from>
    <xdr:to>
      <xdr:col>15</xdr:col>
      <xdr:colOff>231775</xdr:colOff>
      <xdr:row>55</xdr:row>
      <xdr:rowOff>67084</xdr:rowOff>
    </xdr:to>
    <xdr:sp macro="" textlink="">
      <xdr:nvSpPr>
        <xdr:cNvPr id="365" name="円/楕円 364"/>
        <xdr:cNvSpPr/>
      </xdr:nvSpPr>
      <xdr:spPr>
        <a:xfrm>
          <a:off x="10426700" y="939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159811</xdr:rowOff>
    </xdr:from>
    <xdr:ext cx="534377" cy="259045"/>
    <xdr:sp macro="" textlink="">
      <xdr:nvSpPr>
        <xdr:cNvPr id="366" name="農林水産業費該当値テキスト"/>
        <xdr:cNvSpPr txBox="1"/>
      </xdr:nvSpPr>
      <xdr:spPr>
        <a:xfrm>
          <a:off x="10528300" y="924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91,595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27692</xdr:rowOff>
    </xdr:from>
    <xdr:to>
      <xdr:col>14</xdr:col>
      <xdr:colOff>79375</xdr:colOff>
      <xdr:row>55</xdr:row>
      <xdr:rowOff>129292</xdr:rowOff>
    </xdr:to>
    <xdr:sp macro="" textlink="">
      <xdr:nvSpPr>
        <xdr:cNvPr id="367" name="円/楕円 366"/>
        <xdr:cNvSpPr/>
      </xdr:nvSpPr>
      <xdr:spPr>
        <a:xfrm>
          <a:off x="9588500" y="94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145819</xdr:rowOff>
    </xdr:from>
    <xdr:ext cx="534377" cy="259045"/>
    <xdr:sp macro="" textlink="">
      <xdr:nvSpPr>
        <xdr:cNvPr id="368" name="テキスト ボックス 367"/>
        <xdr:cNvSpPr txBox="1"/>
      </xdr:nvSpPr>
      <xdr:spPr>
        <a:xfrm>
          <a:off x="9372111" y="923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80,710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73447</xdr:rowOff>
    </xdr:from>
    <xdr:to>
      <xdr:col>12</xdr:col>
      <xdr:colOff>561975</xdr:colOff>
      <xdr:row>56</xdr:row>
      <xdr:rowOff>3597</xdr:rowOff>
    </xdr:to>
    <xdr:sp macro="" textlink="">
      <xdr:nvSpPr>
        <xdr:cNvPr id="369" name="円/楕円 368"/>
        <xdr:cNvSpPr/>
      </xdr:nvSpPr>
      <xdr:spPr>
        <a:xfrm>
          <a:off x="8699500" y="95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20124</xdr:rowOff>
    </xdr:from>
    <xdr:ext cx="534377" cy="259045"/>
    <xdr:sp macro="" textlink="">
      <xdr:nvSpPr>
        <xdr:cNvPr id="370" name="テキスト ボックス 369"/>
        <xdr:cNvSpPr txBox="1"/>
      </xdr:nvSpPr>
      <xdr:spPr>
        <a:xfrm>
          <a:off x="8483111" y="927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72,704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113423</xdr:rowOff>
    </xdr:from>
    <xdr:to>
      <xdr:col>11</xdr:col>
      <xdr:colOff>358775</xdr:colOff>
      <xdr:row>56</xdr:row>
      <xdr:rowOff>43573</xdr:rowOff>
    </xdr:to>
    <xdr:sp macro="" textlink="">
      <xdr:nvSpPr>
        <xdr:cNvPr id="371" name="円/楕円 370"/>
        <xdr:cNvSpPr/>
      </xdr:nvSpPr>
      <xdr:spPr>
        <a:xfrm>
          <a:off x="7810500" y="954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60100</xdr:rowOff>
    </xdr:from>
    <xdr:ext cx="534377" cy="259045"/>
    <xdr:sp macro="" textlink="">
      <xdr:nvSpPr>
        <xdr:cNvPr id="372" name="テキスト ボックス 371"/>
        <xdr:cNvSpPr txBox="1"/>
      </xdr:nvSpPr>
      <xdr:spPr>
        <a:xfrm>
          <a:off x="7594111" y="931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65,709</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87214</xdr:rowOff>
    </xdr:from>
    <xdr:to>
      <xdr:col>10</xdr:col>
      <xdr:colOff>155575</xdr:colOff>
      <xdr:row>56</xdr:row>
      <xdr:rowOff>17364</xdr:rowOff>
    </xdr:to>
    <xdr:sp macro="" textlink="">
      <xdr:nvSpPr>
        <xdr:cNvPr id="373" name="円/楕円 372"/>
        <xdr:cNvSpPr/>
      </xdr:nvSpPr>
      <xdr:spPr>
        <a:xfrm>
          <a:off x="6921500" y="951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33891</xdr:rowOff>
    </xdr:from>
    <xdr:ext cx="534377" cy="259045"/>
    <xdr:sp macro="" textlink="">
      <xdr:nvSpPr>
        <xdr:cNvPr id="374" name="テキスト ボックス 373"/>
        <xdr:cNvSpPr txBox="1"/>
      </xdr:nvSpPr>
      <xdr:spPr>
        <a:xfrm>
          <a:off x="6705111" y="929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48,354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66548</xdr:rowOff>
    </xdr:from>
    <xdr:to>
      <xdr:col>15</xdr:col>
      <xdr:colOff>180340</xdr:colOff>
      <xdr:row>78</xdr:row>
      <xdr:rowOff>164464</xdr:rowOff>
    </xdr:to>
    <xdr:cxnSp macro="">
      <xdr:nvCxnSpPr>
        <xdr:cNvPr id="398" name="直線コネクタ 397"/>
        <xdr:cNvCxnSpPr/>
      </xdr:nvCxnSpPr>
      <xdr:spPr>
        <a:xfrm flipV="1">
          <a:off x="10475595" y="12068048"/>
          <a:ext cx="1270" cy="1469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168291</xdr:rowOff>
    </xdr:from>
    <xdr:ext cx="469744" cy="259045"/>
    <xdr:sp macro="" textlink="">
      <xdr:nvSpPr>
        <xdr:cNvPr id="399" name="商工費最小値テキスト"/>
        <xdr:cNvSpPr txBox="1"/>
      </xdr:nvSpPr>
      <xdr:spPr>
        <a:xfrm>
          <a:off x="10528300" y="1354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a:t>
          </a:r>
          <a:endParaRPr kumimoji="1" lang="ja-JP" altLang="en-US" sz="1000" b="1">
            <a:latin typeface="ＭＳ Ｐゴシック"/>
          </a:endParaRPr>
        </a:p>
      </xdr:txBody>
    </xdr:sp>
    <xdr:clientData/>
  </xdr:oneCellAnchor>
  <xdr:twoCellAnchor>
    <xdr:from>
      <xdr:col>15</xdr:col>
      <xdr:colOff>92075</xdr:colOff>
      <xdr:row>78</xdr:row>
      <xdr:rowOff>164464</xdr:rowOff>
    </xdr:from>
    <xdr:to>
      <xdr:col>15</xdr:col>
      <xdr:colOff>269875</xdr:colOff>
      <xdr:row>78</xdr:row>
      <xdr:rowOff>164464</xdr:rowOff>
    </xdr:to>
    <xdr:cxnSp macro="">
      <xdr:nvCxnSpPr>
        <xdr:cNvPr id="400" name="直線コネクタ 399"/>
        <xdr:cNvCxnSpPr/>
      </xdr:nvCxnSpPr>
      <xdr:spPr>
        <a:xfrm>
          <a:off x="10388600" y="1353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13225</xdr:rowOff>
    </xdr:from>
    <xdr:ext cx="534377" cy="259045"/>
    <xdr:sp macro="" textlink="">
      <xdr:nvSpPr>
        <xdr:cNvPr id="401" name="商工費最大値テキスト"/>
        <xdr:cNvSpPr txBox="1"/>
      </xdr:nvSpPr>
      <xdr:spPr>
        <a:xfrm>
          <a:off x="10528300" y="1184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39,920</a:t>
          </a:r>
          <a:endParaRPr kumimoji="1" lang="ja-JP" altLang="en-US" sz="1000" b="1">
            <a:latin typeface="ＭＳ Ｐゴシック"/>
          </a:endParaRPr>
        </a:p>
      </xdr:txBody>
    </xdr:sp>
    <xdr:clientData/>
  </xdr:oneCellAnchor>
  <xdr:twoCellAnchor>
    <xdr:from>
      <xdr:col>15</xdr:col>
      <xdr:colOff>92075</xdr:colOff>
      <xdr:row>70</xdr:row>
      <xdr:rowOff>66548</xdr:rowOff>
    </xdr:from>
    <xdr:to>
      <xdr:col>15</xdr:col>
      <xdr:colOff>269875</xdr:colOff>
      <xdr:row>70</xdr:row>
      <xdr:rowOff>66548</xdr:rowOff>
    </xdr:to>
    <xdr:cxnSp macro="">
      <xdr:nvCxnSpPr>
        <xdr:cNvPr id="402" name="直線コネクタ 401"/>
        <xdr:cNvCxnSpPr/>
      </xdr:nvCxnSpPr>
      <xdr:spPr>
        <a:xfrm>
          <a:off x="10388600" y="1206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128956</xdr:rowOff>
    </xdr:from>
    <xdr:to>
      <xdr:col>15</xdr:col>
      <xdr:colOff>180975</xdr:colOff>
      <xdr:row>75</xdr:row>
      <xdr:rowOff>62052</xdr:rowOff>
    </xdr:to>
    <xdr:cxnSp macro="">
      <xdr:nvCxnSpPr>
        <xdr:cNvPr id="403" name="直線コネクタ 402"/>
        <xdr:cNvCxnSpPr/>
      </xdr:nvCxnSpPr>
      <xdr:spPr>
        <a:xfrm>
          <a:off x="9639300" y="12816256"/>
          <a:ext cx="838200" cy="10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3205</xdr:rowOff>
    </xdr:from>
    <xdr:ext cx="534377" cy="259045"/>
    <xdr:sp macro="" textlink="">
      <xdr:nvSpPr>
        <xdr:cNvPr id="404" name="商工費平均値テキスト"/>
        <xdr:cNvSpPr txBox="1"/>
      </xdr:nvSpPr>
      <xdr:spPr>
        <a:xfrm>
          <a:off x="10528300" y="1286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17,183</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24778</xdr:rowOff>
    </xdr:from>
    <xdr:to>
      <xdr:col>15</xdr:col>
      <xdr:colOff>231775</xdr:colOff>
      <xdr:row>75</xdr:row>
      <xdr:rowOff>126378</xdr:rowOff>
    </xdr:to>
    <xdr:sp macro="" textlink="">
      <xdr:nvSpPr>
        <xdr:cNvPr id="405" name="フローチャート : 判断 404"/>
        <xdr:cNvSpPr/>
      </xdr:nvSpPr>
      <xdr:spPr>
        <a:xfrm>
          <a:off x="10426700" y="128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143319</xdr:rowOff>
    </xdr:from>
    <xdr:to>
      <xdr:col>14</xdr:col>
      <xdr:colOff>28575</xdr:colOff>
      <xdr:row>74</xdr:row>
      <xdr:rowOff>128956</xdr:rowOff>
    </xdr:to>
    <xdr:cxnSp macro="">
      <xdr:nvCxnSpPr>
        <xdr:cNvPr id="406" name="直線コネクタ 405"/>
        <xdr:cNvCxnSpPr/>
      </xdr:nvCxnSpPr>
      <xdr:spPr>
        <a:xfrm>
          <a:off x="8750300" y="12659169"/>
          <a:ext cx="889000" cy="15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149022</xdr:rowOff>
    </xdr:from>
    <xdr:to>
      <xdr:col>14</xdr:col>
      <xdr:colOff>79375</xdr:colOff>
      <xdr:row>76</xdr:row>
      <xdr:rowOff>79172</xdr:rowOff>
    </xdr:to>
    <xdr:sp macro="" textlink="">
      <xdr:nvSpPr>
        <xdr:cNvPr id="407" name="フローチャート : 判断 406"/>
        <xdr:cNvSpPr/>
      </xdr:nvSpPr>
      <xdr:spPr>
        <a:xfrm>
          <a:off x="9588500" y="1300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70299</xdr:rowOff>
    </xdr:from>
    <xdr:ext cx="534377" cy="259045"/>
    <xdr:sp macro="" textlink="">
      <xdr:nvSpPr>
        <xdr:cNvPr id="408" name="テキスト ボックス 407"/>
        <xdr:cNvSpPr txBox="1"/>
      </xdr:nvSpPr>
      <xdr:spPr>
        <a:xfrm>
          <a:off x="9372111" y="1310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143319</xdr:rowOff>
    </xdr:from>
    <xdr:to>
      <xdr:col>12</xdr:col>
      <xdr:colOff>511175</xdr:colOff>
      <xdr:row>75</xdr:row>
      <xdr:rowOff>40449</xdr:rowOff>
    </xdr:to>
    <xdr:cxnSp macro="">
      <xdr:nvCxnSpPr>
        <xdr:cNvPr id="409" name="直線コネクタ 408"/>
        <xdr:cNvCxnSpPr/>
      </xdr:nvCxnSpPr>
      <xdr:spPr>
        <a:xfrm flipV="1">
          <a:off x="7861300" y="12659169"/>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27636</xdr:rowOff>
    </xdr:from>
    <xdr:to>
      <xdr:col>12</xdr:col>
      <xdr:colOff>561975</xdr:colOff>
      <xdr:row>76</xdr:row>
      <xdr:rowOff>129236</xdr:rowOff>
    </xdr:to>
    <xdr:sp macro="" textlink="">
      <xdr:nvSpPr>
        <xdr:cNvPr id="410" name="フローチャート : 判断 409"/>
        <xdr:cNvSpPr/>
      </xdr:nvSpPr>
      <xdr:spPr>
        <a:xfrm>
          <a:off x="8699500" y="130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120363</xdr:rowOff>
    </xdr:from>
    <xdr:ext cx="534377" cy="259045"/>
    <xdr:sp macro="" textlink="">
      <xdr:nvSpPr>
        <xdr:cNvPr id="411" name="テキスト ボックス 410"/>
        <xdr:cNvSpPr txBox="1"/>
      </xdr:nvSpPr>
      <xdr:spPr>
        <a:xfrm>
          <a:off x="8483111" y="1315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8941</xdr:rowOff>
    </xdr:from>
    <xdr:to>
      <xdr:col>11</xdr:col>
      <xdr:colOff>307975</xdr:colOff>
      <xdr:row>75</xdr:row>
      <xdr:rowOff>40449</xdr:rowOff>
    </xdr:to>
    <xdr:cxnSp macro="">
      <xdr:nvCxnSpPr>
        <xdr:cNvPr id="412" name="直線コネクタ 411"/>
        <xdr:cNvCxnSpPr/>
      </xdr:nvCxnSpPr>
      <xdr:spPr>
        <a:xfrm>
          <a:off x="6972300" y="12867691"/>
          <a:ext cx="889000" cy="3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35789</xdr:rowOff>
    </xdr:from>
    <xdr:to>
      <xdr:col>11</xdr:col>
      <xdr:colOff>358775</xdr:colOff>
      <xdr:row>76</xdr:row>
      <xdr:rowOff>137389</xdr:rowOff>
    </xdr:to>
    <xdr:sp macro="" textlink="">
      <xdr:nvSpPr>
        <xdr:cNvPr id="413" name="フローチャート : 判断 412"/>
        <xdr:cNvSpPr/>
      </xdr:nvSpPr>
      <xdr:spPr>
        <a:xfrm>
          <a:off x="7810500" y="1306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128516</xdr:rowOff>
    </xdr:from>
    <xdr:ext cx="534377" cy="259045"/>
    <xdr:sp macro="" textlink="">
      <xdr:nvSpPr>
        <xdr:cNvPr id="414" name="テキスト ボックス 413"/>
        <xdr:cNvSpPr txBox="1"/>
      </xdr:nvSpPr>
      <xdr:spPr>
        <a:xfrm>
          <a:off x="7594111" y="1315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66687</xdr:rowOff>
    </xdr:from>
    <xdr:to>
      <xdr:col>10</xdr:col>
      <xdr:colOff>155575</xdr:colOff>
      <xdr:row>76</xdr:row>
      <xdr:rowOff>168287</xdr:rowOff>
    </xdr:to>
    <xdr:sp macro="" textlink="">
      <xdr:nvSpPr>
        <xdr:cNvPr id="415" name="フローチャート : 判断 414"/>
        <xdr:cNvSpPr/>
      </xdr:nvSpPr>
      <xdr:spPr>
        <a:xfrm>
          <a:off x="6921500" y="130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159414</xdr:rowOff>
    </xdr:from>
    <xdr:ext cx="534377" cy="259045"/>
    <xdr:sp macro="" textlink="">
      <xdr:nvSpPr>
        <xdr:cNvPr id="416" name="テキスト ボックス 415"/>
        <xdr:cNvSpPr txBox="1"/>
      </xdr:nvSpPr>
      <xdr:spPr>
        <a:xfrm>
          <a:off x="6705111" y="1318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11252</xdr:rowOff>
    </xdr:from>
    <xdr:to>
      <xdr:col>15</xdr:col>
      <xdr:colOff>231775</xdr:colOff>
      <xdr:row>75</xdr:row>
      <xdr:rowOff>112852</xdr:rowOff>
    </xdr:to>
    <xdr:sp macro="" textlink="">
      <xdr:nvSpPr>
        <xdr:cNvPr id="422" name="円/楕円 421"/>
        <xdr:cNvSpPr/>
      </xdr:nvSpPr>
      <xdr:spPr>
        <a:xfrm>
          <a:off x="10426700" y="1287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34129</xdr:rowOff>
    </xdr:from>
    <xdr:ext cx="534377" cy="259045"/>
    <xdr:sp macro="" textlink="">
      <xdr:nvSpPr>
        <xdr:cNvPr id="423" name="商工費該当値テキスト"/>
        <xdr:cNvSpPr txBox="1"/>
      </xdr:nvSpPr>
      <xdr:spPr>
        <a:xfrm>
          <a:off x="10528300" y="1272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17,538</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78156</xdr:rowOff>
    </xdr:from>
    <xdr:to>
      <xdr:col>14</xdr:col>
      <xdr:colOff>79375</xdr:colOff>
      <xdr:row>75</xdr:row>
      <xdr:rowOff>8306</xdr:rowOff>
    </xdr:to>
    <xdr:sp macro="" textlink="">
      <xdr:nvSpPr>
        <xdr:cNvPr id="424" name="円/楕円 423"/>
        <xdr:cNvSpPr/>
      </xdr:nvSpPr>
      <xdr:spPr>
        <a:xfrm>
          <a:off x="9588500" y="1276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24833</xdr:rowOff>
    </xdr:from>
    <xdr:ext cx="534377" cy="259045"/>
    <xdr:sp macro="" textlink="">
      <xdr:nvSpPr>
        <xdr:cNvPr id="425" name="テキスト ボックス 424"/>
        <xdr:cNvSpPr txBox="1"/>
      </xdr:nvSpPr>
      <xdr:spPr>
        <a:xfrm>
          <a:off x="9372111" y="1254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20,282</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92519</xdr:rowOff>
    </xdr:from>
    <xdr:to>
      <xdr:col>12</xdr:col>
      <xdr:colOff>561975</xdr:colOff>
      <xdr:row>74</xdr:row>
      <xdr:rowOff>22669</xdr:rowOff>
    </xdr:to>
    <xdr:sp macro="" textlink="">
      <xdr:nvSpPr>
        <xdr:cNvPr id="426" name="円/楕円 425"/>
        <xdr:cNvSpPr/>
      </xdr:nvSpPr>
      <xdr:spPr>
        <a:xfrm>
          <a:off x="8699500" y="126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39196</xdr:rowOff>
    </xdr:from>
    <xdr:ext cx="534377" cy="259045"/>
    <xdr:sp macro="" textlink="">
      <xdr:nvSpPr>
        <xdr:cNvPr id="427" name="テキスト ボックス 426"/>
        <xdr:cNvSpPr txBox="1"/>
      </xdr:nvSpPr>
      <xdr:spPr>
        <a:xfrm>
          <a:off x="8483111" y="1238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24,405</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161099</xdr:rowOff>
    </xdr:from>
    <xdr:to>
      <xdr:col>11</xdr:col>
      <xdr:colOff>358775</xdr:colOff>
      <xdr:row>75</xdr:row>
      <xdr:rowOff>91249</xdr:rowOff>
    </xdr:to>
    <xdr:sp macro="" textlink="">
      <xdr:nvSpPr>
        <xdr:cNvPr id="428" name="円/楕円 427"/>
        <xdr:cNvSpPr/>
      </xdr:nvSpPr>
      <xdr:spPr>
        <a:xfrm>
          <a:off x="7810500" y="1284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107776</xdr:rowOff>
    </xdr:from>
    <xdr:ext cx="534377" cy="259045"/>
    <xdr:sp macro="" textlink="">
      <xdr:nvSpPr>
        <xdr:cNvPr id="429" name="テキスト ボックス 428"/>
        <xdr:cNvSpPr txBox="1"/>
      </xdr:nvSpPr>
      <xdr:spPr>
        <a:xfrm>
          <a:off x="7594111" y="1262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18,105</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129591</xdr:rowOff>
    </xdr:from>
    <xdr:to>
      <xdr:col>10</xdr:col>
      <xdr:colOff>155575</xdr:colOff>
      <xdr:row>75</xdr:row>
      <xdr:rowOff>59741</xdr:rowOff>
    </xdr:to>
    <xdr:sp macro="" textlink="">
      <xdr:nvSpPr>
        <xdr:cNvPr id="430" name="円/楕円 429"/>
        <xdr:cNvSpPr/>
      </xdr:nvSpPr>
      <xdr:spPr>
        <a:xfrm>
          <a:off x="6921500" y="1281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76268</xdr:rowOff>
    </xdr:from>
    <xdr:ext cx="534377" cy="259045"/>
    <xdr:sp macro="" textlink="">
      <xdr:nvSpPr>
        <xdr:cNvPr id="431" name="テキスト ボックス 430"/>
        <xdr:cNvSpPr txBox="1"/>
      </xdr:nvSpPr>
      <xdr:spPr>
        <a:xfrm>
          <a:off x="6705111" y="125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44,765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47904</xdr:rowOff>
    </xdr:from>
    <xdr:to>
      <xdr:col>15</xdr:col>
      <xdr:colOff>180340</xdr:colOff>
      <xdr:row>98</xdr:row>
      <xdr:rowOff>38367</xdr:rowOff>
    </xdr:to>
    <xdr:cxnSp macro="">
      <xdr:nvCxnSpPr>
        <xdr:cNvPr id="455" name="直線コネクタ 454"/>
        <xdr:cNvCxnSpPr/>
      </xdr:nvCxnSpPr>
      <xdr:spPr>
        <a:xfrm flipV="1">
          <a:off x="10475595" y="15478404"/>
          <a:ext cx="1270" cy="1362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42194</xdr:rowOff>
    </xdr:from>
    <xdr:ext cx="534377" cy="259045"/>
    <xdr:sp macro="" textlink="">
      <xdr:nvSpPr>
        <xdr:cNvPr id="456" name="土木費最小値テキスト"/>
        <xdr:cNvSpPr txBox="1"/>
      </xdr:nvSpPr>
      <xdr:spPr>
        <a:xfrm>
          <a:off x="10528300" y="1684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13,979</a:t>
          </a:r>
          <a:endParaRPr kumimoji="1" lang="ja-JP" altLang="en-US" sz="1000" b="1">
            <a:latin typeface="ＭＳ Ｐゴシック"/>
          </a:endParaRPr>
        </a:p>
      </xdr:txBody>
    </xdr:sp>
    <xdr:clientData/>
  </xdr:oneCellAnchor>
  <xdr:twoCellAnchor>
    <xdr:from>
      <xdr:col>15</xdr:col>
      <xdr:colOff>92075</xdr:colOff>
      <xdr:row>98</xdr:row>
      <xdr:rowOff>38367</xdr:rowOff>
    </xdr:from>
    <xdr:to>
      <xdr:col>15</xdr:col>
      <xdr:colOff>269875</xdr:colOff>
      <xdr:row>98</xdr:row>
      <xdr:rowOff>38367</xdr:rowOff>
    </xdr:to>
    <xdr:cxnSp macro="">
      <xdr:nvCxnSpPr>
        <xdr:cNvPr id="457" name="直線コネクタ 456"/>
        <xdr:cNvCxnSpPr/>
      </xdr:nvCxnSpPr>
      <xdr:spPr>
        <a:xfrm>
          <a:off x="10388600" y="1684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166031</xdr:rowOff>
    </xdr:from>
    <xdr:ext cx="599010" cy="259045"/>
    <xdr:sp macro="" textlink="">
      <xdr:nvSpPr>
        <xdr:cNvPr id="458" name="土木費最大値テキスト"/>
        <xdr:cNvSpPr txBox="1"/>
      </xdr:nvSpPr>
      <xdr:spPr>
        <a:xfrm>
          <a:off x="10528300" y="1525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121,228</a:t>
          </a:r>
          <a:endParaRPr kumimoji="1" lang="ja-JP" altLang="en-US" sz="1000" b="1">
            <a:latin typeface="ＭＳ Ｐゴシック"/>
          </a:endParaRPr>
        </a:p>
      </xdr:txBody>
    </xdr:sp>
    <xdr:clientData/>
  </xdr:oneCellAnchor>
  <xdr:twoCellAnchor>
    <xdr:from>
      <xdr:col>15</xdr:col>
      <xdr:colOff>92075</xdr:colOff>
      <xdr:row>90</xdr:row>
      <xdr:rowOff>47904</xdr:rowOff>
    </xdr:from>
    <xdr:to>
      <xdr:col>15</xdr:col>
      <xdr:colOff>269875</xdr:colOff>
      <xdr:row>90</xdr:row>
      <xdr:rowOff>47904</xdr:rowOff>
    </xdr:to>
    <xdr:cxnSp macro="">
      <xdr:nvCxnSpPr>
        <xdr:cNvPr id="459" name="直線コネクタ 458"/>
        <xdr:cNvCxnSpPr/>
      </xdr:nvCxnSpPr>
      <xdr:spPr>
        <a:xfrm>
          <a:off x="10388600" y="1547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92774</xdr:rowOff>
    </xdr:from>
    <xdr:to>
      <xdr:col>15</xdr:col>
      <xdr:colOff>180975</xdr:colOff>
      <xdr:row>95</xdr:row>
      <xdr:rowOff>111340</xdr:rowOff>
    </xdr:to>
    <xdr:cxnSp macro="">
      <xdr:nvCxnSpPr>
        <xdr:cNvPr id="460" name="直線コネクタ 459"/>
        <xdr:cNvCxnSpPr/>
      </xdr:nvCxnSpPr>
      <xdr:spPr>
        <a:xfrm flipV="1">
          <a:off x="9639300" y="16380524"/>
          <a:ext cx="838200" cy="1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125798</xdr:rowOff>
    </xdr:from>
    <xdr:ext cx="534377" cy="259045"/>
    <xdr:sp macro="" textlink="">
      <xdr:nvSpPr>
        <xdr:cNvPr id="461" name="土木費平均値テキスト"/>
        <xdr:cNvSpPr txBox="1"/>
      </xdr:nvSpPr>
      <xdr:spPr>
        <a:xfrm>
          <a:off x="10528300" y="16070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58,896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102921</xdr:rowOff>
    </xdr:from>
    <xdr:to>
      <xdr:col>15</xdr:col>
      <xdr:colOff>231775</xdr:colOff>
      <xdr:row>95</xdr:row>
      <xdr:rowOff>33071</xdr:rowOff>
    </xdr:to>
    <xdr:sp macro="" textlink="">
      <xdr:nvSpPr>
        <xdr:cNvPr id="462" name="フローチャート : 判断 461"/>
        <xdr:cNvSpPr/>
      </xdr:nvSpPr>
      <xdr:spPr>
        <a:xfrm>
          <a:off x="104267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111340</xdr:rowOff>
    </xdr:from>
    <xdr:to>
      <xdr:col>14</xdr:col>
      <xdr:colOff>28575</xdr:colOff>
      <xdr:row>95</xdr:row>
      <xdr:rowOff>142011</xdr:rowOff>
    </xdr:to>
    <xdr:cxnSp macro="">
      <xdr:nvCxnSpPr>
        <xdr:cNvPr id="463" name="直線コネクタ 462"/>
        <xdr:cNvCxnSpPr/>
      </xdr:nvCxnSpPr>
      <xdr:spPr>
        <a:xfrm flipV="1">
          <a:off x="8750300" y="16399090"/>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121120</xdr:rowOff>
    </xdr:from>
    <xdr:to>
      <xdr:col>14</xdr:col>
      <xdr:colOff>79375</xdr:colOff>
      <xdr:row>95</xdr:row>
      <xdr:rowOff>51270</xdr:rowOff>
    </xdr:to>
    <xdr:sp macro="" textlink="">
      <xdr:nvSpPr>
        <xdr:cNvPr id="464" name="フローチャート : 判断 463"/>
        <xdr:cNvSpPr/>
      </xdr:nvSpPr>
      <xdr:spPr>
        <a:xfrm>
          <a:off x="9588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67797</xdr:rowOff>
    </xdr:from>
    <xdr:ext cx="534377" cy="259045"/>
    <xdr:sp macro="" textlink="">
      <xdr:nvSpPr>
        <xdr:cNvPr id="465" name="テキスト ボックス 464"/>
        <xdr:cNvSpPr txBox="1"/>
      </xdr:nvSpPr>
      <xdr:spPr>
        <a:xfrm>
          <a:off x="9372111" y="16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142011</xdr:rowOff>
    </xdr:from>
    <xdr:to>
      <xdr:col>12</xdr:col>
      <xdr:colOff>511175</xdr:colOff>
      <xdr:row>95</xdr:row>
      <xdr:rowOff>150457</xdr:rowOff>
    </xdr:to>
    <xdr:cxnSp macro="">
      <xdr:nvCxnSpPr>
        <xdr:cNvPr id="466" name="直線コネクタ 465"/>
        <xdr:cNvCxnSpPr/>
      </xdr:nvCxnSpPr>
      <xdr:spPr>
        <a:xfrm flipV="1">
          <a:off x="7861300" y="16429761"/>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70434</xdr:rowOff>
    </xdr:from>
    <xdr:to>
      <xdr:col>12</xdr:col>
      <xdr:colOff>561975</xdr:colOff>
      <xdr:row>95</xdr:row>
      <xdr:rowOff>584</xdr:rowOff>
    </xdr:to>
    <xdr:sp macro="" textlink="">
      <xdr:nvSpPr>
        <xdr:cNvPr id="467" name="フローチャート : 判断 466"/>
        <xdr:cNvSpPr/>
      </xdr:nvSpPr>
      <xdr:spPr>
        <a:xfrm>
          <a:off x="8699500" y="16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17111</xdr:rowOff>
    </xdr:from>
    <xdr:ext cx="534377" cy="259045"/>
    <xdr:sp macro="" textlink="">
      <xdr:nvSpPr>
        <xdr:cNvPr id="468" name="テキスト ボックス 467"/>
        <xdr:cNvSpPr txBox="1"/>
      </xdr:nvSpPr>
      <xdr:spPr>
        <a:xfrm>
          <a:off x="8483111" y="1596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150457</xdr:rowOff>
    </xdr:from>
    <xdr:to>
      <xdr:col>11</xdr:col>
      <xdr:colOff>307975</xdr:colOff>
      <xdr:row>96</xdr:row>
      <xdr:rowOff>45416</xdr:rowOff>
    </xdr:to>
    <xdr:cxnSp macro="">
      <xdr:nvCxnSpPr>
        <xdr:cNvPr id="469" name="直線コネクタ 468"/>
        <xdr:cNvCxnSpPr/>
      </xdr:nvCxnSpPr>
      <xdr:spPr>
        <a:xfrm flipV="1">
          <a:off x="6972300" y="16438207"/>
          <a:ext cx="889000" cy="6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5665</xdr:rowOff>
    </xdr:from>
    <xdr:to>
      <xdr:col>11</xdr:col>
      <xdr:colOff>358775</xdr:colOff>
      <xdr:row>95</xdr:row>
      <xdr:rowOff>107265</xdr:rowOff>
    </xdr:to>
    <xdr:sp macro="" textlink="">
      <xdr:nvSpPr>
        <xdr:cNvPr id="470" name="フローチャート : 判断 469"/>
        <xdr:cNvSpPr/>
      </xdr:nvSpPr>
      <xdr:spPr>
        <a:xfrm>
          <a:off x="7810500" y="162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123792</xdr:rowOff>
    </xdr:from>
    <xdr:ext cx="534377" cy="259045"/>
    <xdr:sp macro="" textlink="">
      <xdr:nvSpPr>
        <xdr:cNvPr id="471" name="テキスト ボックス 470"/>
        <xdr:cNvSpPr txBox="1"/>
      </xdr:nvSpPr>
      <xdr:spPr>
        <a:xfrm>
          <a:off x="7594111" y="160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10706</xdr:rowOff>
    </xdr:from>
    <xdr:to>
      <xdr:col>10</xdr:col>
      <xdr:colOff>155575</xdr:colOff>
      <xdr:row>95</xdr:row>
      <xdr:rowOff>112306</xdr:rowOff>
    </xdr:to>
    <xdr:sp macro="" textlink="">
      <xdr:nvSpPr>
        <xdr:cNvPr id="472" name="フローチャート : 判断 471"/>
        <xdr:cNvSpPr/>
      </xdr:nvSpPr>
      <xdr:spPr>
        <a:xfrm>
          <a:off x="6921500" y="162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128833</xdr:rowOff>
    </xdr:from>
    <xdr:ext cx="534377" cy="259045"/>
    <xdr:sp macro="" textlink="">
      <xdr:nvSpPr>
        <xdr:cNvPr id="473" name="テキスト ボックス 472"/>
        <xdr:cNvSpPr txBox="1"/>
      </xdr:nvSpPr>
      <xdr:spPr>
        <a:xfrm>
          <a:off x="6705111" y="1607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41974</xdr:rowOff>
    </xdr:from>
    <xdr:to>
      <xdr:col>15</xdr:col>
      <xdr:colOff>231775</xdr:colOff>
      <xdr:row>95</xdr:row>
      <xdr:rowOff>143574</xdr:rowOff>
    </xdr:to>
    <xdr:sp macro="" textlink="">
      <xdr:nvSpPr>
        <xdr:cNvPr id="479" name="円/楕円 478"/>
        <xdr:cNvSpPr/>
      </xdr:nvSpPr>
      <xdr:spPr>
        <a:xfrm>
          <a:off x="10426700" y="1632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20401</xdr:rowOff>
    </xdr:from>
    <xdr:ext cx="534377" cy="259045"/>
    <xdr:sp macro="" textlink="">
      <xdr:nvSpPr>
        <xdr:cNvPr id="480" name="土木費該当値テキスト"/>
        <xdr:cNvSpPr txBox="1"/>
      </xdr:nvSpPr>
      <xdr:spPr>
        <a:xfrm>
          <a:off x="10528300" y="1630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50,195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60540</xdr:rowOff>
    </xdr:from>
    <xdr:to>
      <xdr:col>14</xdr:col>
      <xdr:colOff>79375</xdr:colOff>
      <xdr:row>95</xdr:row>
      <xdr:rowOff>162140</xdr:rowOff>
    </xdr:to>
    <xdr:sp macro="" textlink="">
      <xdr:nvSpPr>
        <xdr:cNvPr id="481" name="円/楕円 480"/>
        <xdr:cNvSpPr/>
      </xdr:nvSpPr>
      <xdr:spPr>
        <a:xfrm>
          <a:off x="9588500" y="1634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153267</xdr:rowOff>
    </xdr:from>
    <xdr:ext cx="534377" cy="259045"/>
    <xdr:sp macro="" textlink="">
      <xdr:nvSpPr>
        <xdr:cNvPr id="482" name="テキスト ボックス 481"/>
        <xdr:cNvSpPr txBox="1"/>
      </xdr:nvSpPr>
      <xdr:spPr>
        <a:xfrm>
          <a:off x="9372111" y="1644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48,733</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91211</xdr:rowOff>
    </xdr:from>
    <xdr:to>
      <xdr:col>12</xdr:col>
      <xdr:colOff>561975</xdr:colOff>
      <xdr:row>96</xdr:row>
      <xdr:rowOff>21361</xdr:rowOff>
    </xdr:to>
    <xdr:sp macro="" textlink="">
      <xdr:nvSpPr>
        <xdr:cNvPr id="483" name="円/楕円 482"/>
        <xdr:cNvSpPr/>
      </xdr:nvSpPr>
      <xdr:spPr>
        <a:xfrm>
          <a:off x="8699500" y="163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12488</xdr:rowOff>
    </xdr:from>
    <xdr:ext cx="534377" cy="259045"/>
    <xdr:sp macro="" textlink="">
      <xdr:nvSpPr>
        <xdr:cNvPr id="484" name="テキスト ボックス 483"/>
        <xdr:cNvSpPr txBox="1"/>
      </xdr:nvSpPr>
      <xdr:spPr>
        <a:xfrm>
          <a:off x="8483111" y="1647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46,318</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99657</xdr:rowOff>
    </xdr:from>
    <xdr:to>
      <xdr:col>11</xdr:col>
      <xdr:colOff>358775</xdr:colOff>
      <xdr:row>96</xdr:row>
      <xdr:rowOff>29807</xdr:rowOff>
    </xdr:to>
    <xdr:sp macro="" textlink="">
      <xdr:nvSpPr>
        <xdr:cNvPr id="485" name="円/楕円 484"/>
        <xdr:cNvSpPr/>
      </xdr:nvSpPr>
      <xdr:spPr>
        <a:xfrm>
          <a:off x="7810500" y="163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20934</xdr:rowOff>
    </xdr:from>
    <xdr:ext cx="534377" cy="259045"/>
    <xdr:sp macro="" textlink="">
      <xdr:nvSpPr>
        <xdr:cNvPr id="486" name="テキスト ボックス 485"/>
        <xdr:cNvSpPr txBox="1"/>
      </xdr:nvSpPr>
      <xdr:spPr>
        <a:xfrm>
          <a:off x="7594111" y="1648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45,653</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166066</xdr:rowOff>
    </xdr:from>
    <xdr:to>
      <xdr:col>10</xdr:col>
      <xdr:colOff>155575</xdr:colOff>
      <xdr:row>96</xdr:row>
      <xdr:rowOff>96216</xdr:rowOff>
    </xdr:to>
    <xdr:sp macro="" textlink="">
      <xdr:nvSpPr>
        <xdr:cNvPr id="487" name="円/楕円 486"/>
        <xdr:cNvSpPr/>
      </xdr:nvSpPr>
      <xdr:spPr>
        <a:xfrm>
          <a:off x="6921500" y="164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87343</xdr:rowOff>
    </xdr:from>
    <xdr:ext cx="534377" cy="259045"/>
    <xdr:sp macro="" textlink="">
      <xdr:nvSpPr>
        <xdr:cNvPr id="488" name="テキスト ボックス 487"/>
        <xdr:cNvSpPr txBox="1"/>
      </xdr:nvSpPr>
      <xdr:spPr>
        <a:xfrm>
          <a:off x="6705111" y="1654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1" name="テキスト ボックス 500"/>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110113</xdr:rowOff>
    </xdr:from>
    <xdr:to>
      <xdr:col>23</xdr:col>
      <xdr:colOff>516889</xdr:colOff>
      <xdr:row>38</xdr:row>
      <xdr:rowOff>170136</xdr:rowOff>
    </xdr:to>
    <xdr:cxnSp macro="">
      <xdr:nvCxnSpPr>
        <xdr:cNvPr id="515" name="直線コネクタ 514"/>
        <xdr:cNvCxnSpPr/>
      </xdr:nvCxnSpPr>
      <xdr:spPr>
        <a:xfrm flipV="1">
          <a:off x="16317595" y="5253613"/>
          <a:ext cx="1269" cy="1431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2513</xdr:rowOff>
    </xdr:from>
    <xdr:ext cx="534377" cy="259045"/>
    <xdr:sp macro="" textlink="">
      <xdr:nvSpPr>
        <xdr:cNvPr id="516" name="消防費最小値テキスト"/>
        <xdr:cNvSpPr txBox="1"/>
      </xdr:nvSpPr>
      <xdr:spPr>
        <a:xfrm>
          <a:off x="16370300" y="668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13,068</a:t>
          </a:r>
          <a:endParaRPr kumimoji="1" lang="ja-JP" altLang="en-US" sz="1000" b="1">
            <a:latin typeface="ＭＳ Ｐゴシック"/>
          </a:endParaRPr>
        </a:p>
      </xdr:txBody>
    </xdr:sp>
    <xdr:clientData/>
  </xdr:oneCellAnchor>
  <xdr:twoCellAnchor>
    <xdr:from>
      <xdr:col>23</xdr:col>
      <xdr:colOff>428625</xdr:colOff>
      <xdr:row>38</xdr:row>
      <xdr:rowOff>170136</xdr:rowOff>
    </xdr:from>
    <xdr:to>
      <xdr:col>23</xdr:col>
      <xdr:colOff>606425</xdr:colOff>
      <xdr:row>38</xdr:row>
      <xdr:rowOff>170136</xdr:rowOff>
    </xdr:to>
    <xdr:cxnSp macro="">
      <xdr:nvCxnSpPr>
        <xdr:cNvPr id="517" name="直線コネクタ 516"/>
        <xdr:cNvCxnSpPr/>
      </xdr:nvCxnSpPr>
      <xdr:spPr>
        <a:xfrm>
          <a:off x="16230600" y="668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56790</xdr:rowOff>
    </xdr:from>
    <xdr:ext cx="534377" cy="259045"/>
    <xdr:sp macro="" textlink="">
      <xdr:nvSpPr>
        <xdr:cNvPr id="518" name="消防費最大値テキスト"/>
        <xdr:cNvSpPr txBox="1"/>
      </xdr:nvSpPr>
      <xdr:spPr>
        <a:xfrm>
          <a:off x="16370300" y="502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56,906</a:t>
          </a:r>
          <a:endParaRPr kumimoji="1" lang="ja-JP" altLang="en-US" sz="1000" b="1">
            <a:latin typeface="ＭＳ Ｐゴシック"/>
          </a:endParaRPr>
        </a:p>
      </xdr:txBody>
    </xdr:sp>
    <xdr:clientData/>
  </xdr:oneCellAnchor>
  <xdr:twoCellAnchor>
    <xdr:from>
      <xdr:col>23</xdr:col>
      <xdr:colOff>428625</xdr:colOff>
      <xdr:row>30</xdr:row>
      <xdr:rowOff>110113</xdr:rowOff>
    </xdr:from>
    <xdr:to>
      <xdr:col>23</xdr:col>
      <xdr:colOff>606425</xdr:colOff>
      <xdr:row>30</xdr:row>
      <xdr:rowOff>110113</xdr:rowOff>
    </xdr:to>
    <xdr:cxnSp macro="">
      <xdr:nvCxnSpPr>
        <xdr:cNvPr id="519" name="直線コネクタ 518"/>
        <xdr:cNvCxnSpPr/>
      </xdr:nvCxnSpPr>
      <xdr:spPr>
        <a:xfrm>
          <a:off x="16230600" y="525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148158</xdr:rowOff>
    </xdr:from>
    <xdr:to>
      <xdr:col>23</xdr:col>
      <xdr:colOff>517525</xdr:colOff>
      <xdr:row>37</xdr:row>
      <xdr:rowOff>60898</xdr:rowOff>
    </xdr:to>
    <xdr:cxnSp macro="">
      <xdr:nvCxnSpPr>
        <xdr:cNvPr id="520" name="直線コネクタ 519"/>
        <xdr:cNvCxnSpPr/>
      </xdr:nvCxnSpPr>
      <xdr:spPr>
        <a:xfrm flipV="1">
          <a:off x="15481300" y="5806008"/>
          <a:ext cx="838200" cy="59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110859</xdr:rowOff>
    </xdr:from>
    <xdr:ext cx="534377" cy="259045"/>
    <xdr:sp macro="" textlink="">
      <xdr:nvSpPr>
        <xdr:cNvPr id="521" name="消防費平均値テキスト"/>
        <xdr:cNvSpPr txBox="1"/>
      </xdr:nvSpPr>
      <xdr:spPr>
        <a:xfrm>
          <a:off x="16370300" y="6111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28,417</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132432</xdr:rowOff>
    </xdr:from>
    <xdr:to>
      <xdr:col>23</xdr:col>
      <xdr:colOff>568325</xdr:colOff>
      <xdr:row>36</xdr:row>
      <xdr:rowOff>62582</xdr:rowOff>
    </xdr:to>
    <xdr:sp macro="" textlink="">
      <xdr:nvSpPr>
        <xdr:cNvPr id="522" name="フローチャート : 判断 521"/>
        <xdr:cNvSpPr/>
      </xdr:nvSpPr>
      <xdr:spPr>
        <a:xfrm>
          <a:off x="162687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60898</xdr:rowOff>
    </xdr:from>
    <xdr:to>
      <xdr:col>22</xdr:col>
      <xdr:colOff>365125</xdr:colOff>
      <xdr:row>37</xdr:row>
      <xdr:rowOff>143390</xdr:rowOff>
    </xdr:to>
    <xdr:cxnSp macro="">
      <xdr:nvCxnSpPr>
        <xdr:cNvPr id="523" name="直線コネクタ 522"/>
        <xdr:cNvCxnSpPr/>
      </xdr:nvCxnSpPr>
      <xdr:spPr>
        <a:xfrm flipV="1">
          <a:off x="14592300" y="6404548"/>
          <a:ext cx="889000" cy="8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120741</xdr:rowOff>
    </xdr:from>
    <xdr:to>
      <xdr:col>22</xdr:col>
      <xdr:colOff>415925</xdr:colOff>
      <xdr:row>36</xdr:row>
      <xdr:rowOff>50891</xdr:rowOff>
    </xdr:to>
    <xdr:sp macro="" textlink="">
      <xdr:nvSpPr>
        <xdr:cNvPr id="524" name="フローチャート : 判断 523"/>
        <xdr:cNvSpPr/>
      </xdr:nvSpPr>
      <xdr:spPr>
        <a:xfrm>
          <a:off x="15430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67418</xdr:rowOff>
    </xdr:from>
    <xdr:ext cx="534377" cy="259045"/>
    <xdr:sp macro="" textlink="">
      <xdr:nvSpPr>
        <xdr:cNvPr id="525" name="テキスト ボックス 524"/>
        <xdr:cNvSpPr txBox="1"/>
      </xdr:nvSpPr>
      <xdr:spPr>
        <a:xfrm>
          <a:off x="15214111" y="589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50872</xdr:rowOff>
    </xdr:from>
    <xdr:to>
      <xdr:col>21</xdr:col>
      <xdr:colOff>161925</xdr:colOff>
      <xdr:row>37</xdr:row>
      <xdr:rowOff>143390</xdr:rowOff>
    </xdr:to>
    <xdr:cxnSp macro="">
      <xdr:nvCxnSpPr>
        <xdr:cNvPr id="526" name="直線コネクタ 525"/>
        <xdr:cNvCxnSpPr/>
      </xdr:nvCxnSpPr>
      <xdr:spPr>
        <a:xfrm>
          <a:off x="13703300" y="6394522"/>
          <a:ext cx="889000" cy="9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71951</xdr:rowOff>
    </xdr:from>
    <xdr:to>
      <xdr:col>21</xdr:col>
      <xdr:colOff>212725</xdr:colOff>
      <xdr:row>37</xdr:row>
      <xdr:rowOff>2101</xdr:rowOff>
    </xdr:to>
    <xdr:sp macro="" textlink="">
      <xdr:nvSpPr>
        <xdr:cNvPr id="527" name="フローチャート : 判断 526"/>
        <xdr:cNvSpPr/>
      </xdr:nvSpPr>
      <xdr:spPr>
        <a:xfrm>
          <a:off x="14541500" y="62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18628</xdr:rowOff>
    </xdr:from>
    <xdr:ext cx="534377" cy="259045"/>
    <xdr:sp macro="" textlink="">
      <xdr:nvSpPr>
        <xdr:cNvPr id="528" name="テキスト ボックス 527"/>
        <xdr:cNvSpPr txBox="1"/>
      </xdr:nvSpPr>
      <xdr:spPr>
        <a:xfrm>
          <a:off x="14325111" y="601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50872</xdr:rowOff>
    </xdr:from>
    <xdr:to>
      <xdr:col>19</xdr:col>
      <xdr:colOff>644525</xdr:colOff>
      <xdr:row>37</xdr:row>
      <xdr:rowOff>102928</xdr:rowOff>
    </xdr:to>
    <xdr:cxnSp macro="">
      <xdr:nvCxnSpPr>
        <xdr:cNvPr id="529" name="直線コネクタ 528"/>
        <xdr:cNvCxnSpPr/>
      </xdr:nvCxnSpPr>
      <xdr:spPr>
        <a:xfrm flipV="1">
          <a:off x="12814300" y="6394522"/>
          <a:ext cx="889000" cy="5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97979</xdr:rowOff>
    </xdr:from>
    <xdr:to>
      <xdr:col>20</xdr:col>
      <xdr:colOff>9525</xdr:colOff>
      <xdr:row>37</xdr:row>
      <xdr:rowOff>28129</xdr:rowOff>
    </xdr:to>
    <xdr:sp macro="" textlink="">
      <xdr:nvSpPr>
        <xdr:cNvPr id="530" name="フローチャート : 判断 529"/>
        <xdr:cNvSpPr/>
      </xdr:nvSpPr>
      <xdr:spPr>
        <a:xfrm>
          <a:off x="13652500" y="627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44656</xdr:rowOff>
    </xdr:from>
    <xdr:ext cx="534377" cy="259045"/>
    <xdr:sp macro="" textlink="">
      <xdr:nvSpPr>
        <xdr:cNvPr id="531" name="テキスト ボックス 530"/>
        <xdr:cNvSpPr txBox="1"/>
      </xdr:nvSpPr>
      <xdr:spPr>
        <a:xfrm>
          <a:off x="13436111" y="604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65322</xdr:rowOff>
    </xdr:from>
    <xdr:to>
      <xdr:col>18</xdr:col>
      <xdr:colOff>492125</xdr:colOff>
      <xdr:row>36</xdr:row>
      <xdr:rowOff>166922</xdr:rowOff>
    </xdr:to>
    <xdr:sp macro="" textlink="">
      <xdr:nvSpPr>
        <xdr:cNvPr id="532" name="フローチャート : 判断 531"/>
        <xdr:cNvSpPr/>
      </xdr:nvSpPr>
      <xdr:spPr>
        <a:xfrm>
          <a:off x="12763500" y="623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11999</xdr:rowOff>
    </xdr:from>
    <xdr:ext cx="534377" cy="259045"/>
    <xdr:sp macro="" textlink="">
      <xdr:nvSpPr>
        <xdr:cNvPr id="533" name="テキスト ボックス 532"/>
        <xdr:cNvSpPr txBox="1"/>
      </xdr:nvSpPr>
      <xdr:spPr>
        <a:xfrm>
          <a:off x="12547111" y="601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97358</xdr:rowOff>
    </xdr:from>
    <xdr:to>
      <xdr:col>23</xdr:col>
      <xdr:colOff>568325</xdr:colOff>
      <xdr:row>34</xdr:row>
      <xdr:rowOff>27508</xdr:rowOff>
    </xdr:to>
    <xdr:sp macro="" textlink="">
      <xdr:nvSpPr>
        <xdr:cNvPr id="539" name="円/楕円 538"/>
        <xdr:cNvSpPr/>
      </xdr:nvSpPr>
      <xdr:spPr>
        <a:xfrm>
          <a:off x="16268700" y="57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120235</xdr:rowOff>
    </xdr:from>
    <xdr:ext cx="534377" cy="259045"/>
    <xdr:sp macro="" textlink="">
      <xdr:nvSpPr>
        <xdr:cNvPr id="540" name="消防費該当値テキスト"/>
        <xdr:cNvSpPr txBox="1"/>
      </xdr:nvSpPr>
      <xdr:spPr>
        <a:xfrm>
          <a:off x="16370300" y="560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39,991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10098</xdr:rowOff>
    </xdr:from>
    <xdr:to>
      <xdr:col>22</xdr:col>
      <xdr:colOff>415925</xdr:colOff>
      <xdr:row>37</xdr:row>
      <xdr:rowOff>111698</xdr:rowOff>
    </xdr:to>
    <xdr:sp macro="" textlink="">
      <xdr:nvSpPr>
        <xdr:cNvPr id="541" name="円/楕円 540"/>
        <xdr:cNvSpPr/>
      </xdr:nvSpPr>
      <xdr:spPr>
        <a:xfrm>
          <a:off x="15430500" y="635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102825</xdr:rowOff>
    </xdr:from>
    <xdr:ext cx="534377" cy="259045"/>
    <xdr:sp macro="" textlink="">
      <xdr:nvSpPr>
        <xdr:cNvPr id="542" name="テキスト ボックス 541"/>
        <xdr:cNvSpPr txBox="1"/>
      </xdr:nvSpPr>
      <xdr:spPr>
        <a:xfrm>
          <a:off x="15214111" y="644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92590</xdr:rowOff>
    </xdr:from>
    <xdr:to>
      <xdr:col>21</xdr:col>
      <xdr:colOff>212725</xdr:colOff>
      <xdr:row>38</xdr:row>
      <xdr:rowOff>22740</xdr:rowOff>
    </xdr:to>
    <xdr:sp macro="" textlink="">
      <xdr:nvSpPr>
        <xdr:cNvPr id="543" name="円/楕円 542"/>
        <xdr:cNvSpPr/>
      </xdr:nvSpPr>
      <xdr:spPr>
        <a:xfrm>
          <a:off x="14541500" y="643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13867</xdr:rowOff>
    </xdr:from>
    <xdr:ext cx="534377" cy="259045"/>
    <xdr:sp macro="" textlink="">
      <xdr:nvSpPr>
        <xdr:cNvPr id="544" name="テキスト ボックス 543"/>
        <xdr:cNvSpPr txBox="1"/>
      </xdr:nvSpPr>
      <xdr:spPr>
        <a:xfrm>
          <a:off x="14325111" y="652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19,137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72</xdr:rowOff>
    </xdr:from>
    <xdr:to>
      <xdr:col>20</xdr:col>
      <xdr:colOff>9525</xdr:colOff>
      <xdr:row>37</xdr:row>
      <xdr:rowOff>101672</xdr:rowOff>
    </xdr:to>
    <xdr:sp macro="" textlink="">
      <xdr:nvSpPr>
        <xdr:cNvPr id="545" name="円/楕円 544"/>
        <xdr:cNvSpPr/>
      </xdr:nvSpPr>
      <xdr:spPr>
        <a:xfrm>
          <a:off x="13652500" y="634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92799</xdr:rowOff>
    </xdr:from>
    <xdr:ext cx="534377" cy="259045"/>
    <xdr:sp macro="" textlink="">
      <xdr:nvSpPr>
        <xdr:cNvPr id="546" name="テキスト ボックス 545"/>
        <xdr:cNvSpPr txBox="1"/>
      </xdr:nvSpPr>
      <xdr:spPr>
        <a:xfrm>
          <a:off x="13436111" y="643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52128</xdr:rowOff>
    </xdr:from>
    <xdr:to>
      <xdr:col>18</xdr:col>
      <xdr:colOff>492125</xdr:colOff>
      <xdr:row>37</xdr:row>
      <xdr:rowOff>153728</xdr:rowOff>
    </xdr:to>
    <xdr:sp macro="" textlink="">
      <xdr:nvSpPr>
        <xdr:cNvPr id="547" name="円/楕円 546"/>
        <xdr:cNvSpPr/>
      </xdr:nvSpPr>
      <xdr:spPr>
        <a:xfrm>
          <a:off x="12763500" y="639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144855</xdr:rowOff>
    </xdr:from>
    <xdr:ext cx="534377" cy="259045"/>
    <xdr:sp macro="" textlink="">
      <xdr:nvSpPr>
        <xdr:cNvPr id="548" name="テキスト ボックス 547"/>
        <xdr:cNvSpPr txBox="1"/>
      </xdr:nvSpPr>
      <xdr:spPr>
        <a:xfrm>
          <a:off x="12547111" y="648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7" name="テキスト ボックス 56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99368</xdr:rowOff>
    </xdr:from>
    <xdr:to>
      <xdr:col>23</xdr:col>
      <xdr:colOff>516889</xdr:colOff>
      <xdr:row>59</xdr:row>
      <xdr:rowOff>103995</xdr:rowOff>
    </xdr:to>
    <xdr:cxnSp macro="">
      <xdr:nvCxnSpPr>
        <xdr:cNvPr id="575" name="直線コネクタ 574"/>
        <xdr:cNvCxnSpPr/>
      </xdr:nvCxnSpPr>
      <xdr:spPr>
        <a:xfrm flipV="1">
          <a:off x="16317595" y="8671868"/>
          <a:ext cx="1269" cy="1547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107822</xdr:rowOff>
    </xdr:from>
    <xdr:ext cx="534377" cy="259045"/>
    <xdr:sp macro="" textlink="">
      <xdr:nvSpPr>
        <xdr:cNvPr id="576" name="教育費最小値テキスト"/>
        <xdr:cNvSpPr txBox="1"/>
      </xdr:nvSpPr>
      <xdr:spPr>
        <a:xfrm>
          <a:off x="16370300" y="1022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29,530</a:t>
          </a:r>
          <a:endParaRPr kumimoji="1" lang="ja-JP" altLang="en-US" sz="1000" b="1">
            <a:latin typeface="ＭＳ Ｐゴシック"/>
          </a:endParaRPr>
        </a:p>
      </xdr:txBody>
    </xdr:sp>
    <xdr:clientData/>
  </xdr:oneCellAnchor>
  <xdr:twoCellAnchor>
    <xdr:from>
      <xdr:col>23</xdr:col>
      <xdr:colOff>428625</xdr:colOff>
      <xdr:row>59</xdr:row>
      <xdr:rowOff>103995</xdr:rowOff>
    </xdr:from>
    <xdr:to>
      <xdr:col>23</xdr:col>
      <xdr:colOff>606425</xdr:colOff>
      <xdr:row>59</xdr:row>
      <xdr:rowOff>103995</xdr:rowOff>
    </xdr:to>
    <xdr:cxnSp macro="">
      <xdr:nvCxnSpPr>
        <xdr:cNvPr id="577" name="直線コネクタ 576"/>
        <xdr:cNvCxnSpPr/>
      </xdr:nvCxnSpPr>
      <xdr:spPr>
        <a:xfrm>
          <a:off x="16230600" y="1021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46045</xdr:rowOff>
    </xdr:from>
    <xdr:ext cx="599010" cy="259045"/>
    <xdr:sp macro="" textlink="">
      <xdr:nvSpPr>
        <xdr:cNvPr id="578" name="教育費最大値テキスト"/>
        <xdr:cNvSpPr txBox="1"/>
      </xdr:nvSpPr>
      <xdr:spPr>
        <a:xfrm>
          <a:off x="16370300" y="84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171,705</a:t>
          </a:r>
          <a:endParaRPr kumimoji="1" lang="ja-JP" altLang="en-US" sz="1000" b="1">
            <a:latin typeface="ＭＳ Ｐゴシック"/>
          </a:endParaRPr>
        </a:p>
      </xdr:txBody>
    </xdr:sp>
    <xdr:clientData/>
  </xdr:oneCellAnchor>
  <xdr:twoCellAnchor>
    <xdr:from>
      <xdr:col>23</xdr:col>
      <xdr:colOff>428625</xdr:colOff>
      <xdr:row>50</xdr:row>
      <xdr:rowOff>99368</xdr:rowOff>
    </xdr:from>
    <xdr:to>
      <xdr:col>23</xdr:col>
      <xdr:colOff>606425</xdr:colOff>
      <xdr:row>50</xdr:row>
      <xdr:rowOff>99368</xdr:rowOff>
    </xdr:to>
    <xdr:cxnSp macro="">
      <xdr:nvCxnSpPr>
        <xdr:cNvPr id="579" name="直線コネクタ 578"/>
        <xdr:cNvCxnSpPr/>
      </xdr:nvCxnSpPr>
      <xdr:spPr>
        <a:xfrm>
          <a:off x="16230600" y="86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39867</xdr:rowOff>
    </xdr:from>
    <xdr:to>
      <xdr:col>23</xdr:col>
      <xdr:colOff>517525</xdr:colOff>
      <xdr:row>58</xdr:row>
      <xdr:rowOff>120454</xdr:rowOff>
    </xdr:to>
    <xdr:cxnSp macro="">
      <xdr:nvCxnSpPr>
        <xdr:cNvPr id="580" name="直線コネクタ 579"/>
        <xdr:cNvCxnSpPr/>
      </xdr:nvCxnSpPr>
      <xdr:spPr>
        <a:xfrm>
          <a:off x="15481300" y="9983967"/>
          <a:ext cx="838200" cy="8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73601</xdr:rowOff>
    </xdr:from>
    <xdr:ext cx="534377" cy="259045"/>
    <xdr:sp macro="" textlink="">
      <xdr:nvSpPr>
        <xdr:cNvPr id="581" name="教育費平均値テキスト"/>
        <xdr:cNvSpPr txBox="1"/>
      </xdr:nvSpPr>
      <xdr:spPr>
        <a:xfrm>
          <a:off x="16370300" y="9674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61,257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50724</xdr:rowOff>
    </xdr:from>
    <xdr:to>
      <xdr:col>23</xdr:col>
      <xdr:colOff>568325</xdr:colOff>
      <xdr:row>57</xdr:row>
      <xdr:rowOff>152324</xdr:rowOff>
    </xdr:to>
    <xdr:sp macro="" textlink="">
      <xdr:nvSpPr>
        <xdr:cNvPr id="582" name="フローチャート : 判断 581"/>
        <xdr:cNvSpPr/>
      </xdr:nvSpPr>
      <xdr:spPr>
        <a:xfrm>
          <a:off x="16268700" y="982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39867</xdr:rowOff>
    </xdr:from>
    <xdr:to>
      <xdr:col>22</xdr:col>
      <xdr:colOff>365125</xdr:colOff>
      <xdr:row>58</xdr:row>
      <xdr:rowOff>144610</xdr:rowOff>
    </xdr:to>
    <xdr:cxnSp macro="">
      <xdr:nvCxnSpPr>
        <xdr:cNvPr id="583" name="直線コネクタ 582"/>
        <xdr:cNvCxnSpPr/>
      </xdr:nvCxnSpPr>
      <xdr:spPr>
        <a:xfrm flipV="1">
          <a:off x="14592300" y="9983967"/>
          <a:ext cx="889000" cy="10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13767</xdr:rowOff>
    </xdr:from>
    <xdr:to>
      <xdr:col>22</xdr:col>
      <xdr:colOff>415925</xdr:colOff>
      <xdr:row>57</xdr:row>
      <xdr:rowOff>115367</xdr:rowOff>
    </xdr:to>
    <xdr:sp macro="" textlink="">
      <xdr:nvSpPr>
        <xdr:cNvPr id="584" name="フローチャート : 判断 583"/>
        <xdr:cNvSpPr/>
      </xdr:nvSpPr>
      <xdr:spPr>
        <a:xfrm>
          <a:off x="15430500" y="97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131894</xdr:rowOff>
    </xdr:from>
    <xdr:ext cx="534377" cy="259045"/>
    <xdr:sp macro="" textlink="">
      <xdr:nvSpPr>
        <xdr:cNvPr id="585" name="テキスト ボックス 584"/>
        <xdr:cNvSpPr txBox="1"/>
      </xdr:nvSpPr>
      <xdr:spPr>
        <a:xfrm>
          <a:off x="15214111" y="95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144610</xdr:rowOff>
    </xdr:from>
    <xdr:to>
      <xdr:col>21</xdr:col>
      <xdr:colOff>161925</xdr:colOff>
      <xdr:row>59</xdr:row>
      <xdr:rowOff>7558</xdr:rowOff>
    </xdr:to>
    <xdr:cxnSp macro="">
      <xdr:nvCxnSpPr>
        <xdr:cNvPr id="586" name="直線コネクタ 585"/>
        <xdr:cNvCxnSpPr/>
      </xdr:nvCxnSpPr>
      <xdr:spPr>
        <a:xfrm flipV="1">
          <a:off x="13703300" y="10088710"/>
          <a:ext cx="889000" cy="3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111281</xdr:rowOff>
    </xdr:from>
    <xdr:to>
      <xdr:col>21</xdr:col>
      <xdr:colOff>212725</xdr:colOff>
      <xdr:row>57</xdr:row>
      <xdr:rowOff>41431</xdr:rowOff>
    </xdr:to>
    <xdr:sp macro="" textlink="">
      <xdr:nvSpPr>
        <xdr:cNvPr id="587" name="フローチャート : 判断 586"/>
        <xdr:cNvSpPr/>
      </xdr:nvSpPr>
      <xdr:spPr>
        <a:xfrm>
          <a:off x="14541500" y="971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57958</xdr:rowOff>
    </xdr:from>
    <xdr:ext cx="534377" cy="259045"/>
    <xdr:sp macro="" textlink="">
      <xdr:nvSpPr>
        <xdr:cNvPr id="588" name="テキスト ボックス 587"/>
        <xdr:cNvSpPr txBox="1"/>
      </xdr:nvSpPr>
      <xdr:spPr>
        <a:xfrm>
          <a:off x="14325111" y="94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143194</xdr:rowOff>
    </xdr:from>
    <xdr:to>
      <xdr:col>19</xdr:col>
      <xdr:colOff>644525</xdr:colOff>
      <xdr:row>59</xdr:row>
      <xdr:rowOff>7558</xdr:rowOff>
    </xdr:to>
    <xdr:cxnSp macro="">
      <xdr:nvCxnSpPr>
        <xdr:cNvPr id="589" name="直線コネクタ 588"/>
        <xdr:cNvCxnSpPr/>
      </xdr:nvCxnSpPr>
      <xdr:spPr>
        <a:xfrm>
          <a:off x="12814300" y="10087294"/>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87234</xdr:rowOff>
    </xdr:from>
    <xdr:to>
      <xdr:col>20</xdr:col>
      <xdr:colOff>9525</xdr:colOff>
      <xdr:row>58</xdr:row>
      <xdr:rowOff>17384</xdr:rowOff>
    </xdr:to>
    <xdr:sp macro="" textlink="">
      <xdr:nvSpPr>
        <xdr:cNvPr id="590" name="フローチャート : 判断 589"/>
        <xdr:cNvSpPr/>
      </xdr:nvSpPr>
      <xdr:spPr>
        <a:xfrm>
          <a:off x="13652500" y="985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33911</xdr:rowOff>
    </xdr:from>
    <xdr:ext cx="534377" cy="259045"/>
    <xdr:sp macro="" textlink="">
      <xdr:nvSpPr>
        <xdr:cNvPr id="591" name="テキスト ボックス 590"/>
        <xdr:cNvSpPr txBox="1"/>
      </xdr:nvSpPr>
      <xdr:spPr>
        <a:xfrm>
          <a:off x="13436111" y="963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75783</xdr:rowOff>
    </xdr:from>
    <xdr:to>
      <xdr:col>18</xdr:col>
      <xdr:colOff>492125</xdr:colOff>
      <xdr:row>58</xdr:row>
      <xdr:rowOff>5933</xdr:rowOff>
    </xdr:to>
    <xdr:sp macro="" textlink="">
      <xdr:nvSpPr>
        <xdr:cNvPr id="592" name="フローチャート : 判断 591"/>
        <xdr:cNvSpPr/>
      </xdr:nvSpPr>
      <xdr:spPr>
        <a:xfrm>
          <a:off x="12763500" y="984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22460</xdr:rowOff>
    </xdr:from>
    <xdr:ext cx="534377" cy="259045"/>
    <xdr:sp macro="" textlink="">
      <xdr:nvSpPr>
        <xdr:cNvPr id="593" name="テキスト ボックス 592"/>
        <xdr:cNvSpPr txBox="1"/>
      </xdr:nvSpPr>
      <xdr:spPr>
        <a:xfrm>
          <a:off x="12547111" y="962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58,955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69654</xdr:rowOff>
    </xdr:from>
    <xdr:to>
      <xdr:col>23</xdr:col>
      <xdr:colOff>568325</xdr:colOff>
      <xdr:row>58</xdr:row>
      <xdr:rowOff>171254</xdr:rowOff>
    </xdr:to>
    <xdr:sp macro="" textlink="">
      <xdr:nvSpPr>
        <xdr:cNvPr id="599" name="円/楕円 598"/>
        <xdr:cNvSpPr/>
      </xdr:nvSpPr>
      <xdr:spPr>
        <a:xfrm>
          <a:off x="16268700" y="100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48081</xdr:rowOff>
    </xdr:from>
    <xdr:ext cx="534377" cy="259045"/>
    <xdr:sp macro="" textlink="">
      <xdr:nvSpPr>
        <xdr:cNvPr id="600" name="教育費該当値テキスト"/>
        <xdr:cNvSpPr txBox="1"/>
      </xdr:nvSpPr>
      <xdr:spPr>
        <a:xfrm>
          <a:off x="16370300" y="999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43,768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160517</xdr:rowOff>
    </xdr:from>
    <xdr:to>
      <xdr:col>22</xdr:col>
      <xdr:colOff>415925</xdr:colOff>
      <xdr:row>58</xdr:row>
      <xdr:rowOff>90667</xdr:rowOff>
    </xdr:to>
    <xdr:sp macro="" textlink="">
      <xdr:nvSpPr>
        <xdr:cNvPr id="601" name="円/楕円 600"/>
        <xdr:cNvSpPr/>
      </xdr:nvSpPr>
      <xdr:spPr>
        <a:xfrm>
          <a:off x="15430500" y="993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81794</xdr:rowOff>
    </xdr:from>
    <xdr:ext cx="534377" cy="259045"/>
    <xdr:sp macro="" textlink="">
      <xdr:nvSpPr>
        <xdr:cNvPr id="602" name="テキスト ボックス 601"/>
        <xdr:cNvSpPr txBox="1"/>
      </xdr:nvSpPr>
      <xdr:spPr>
        <a:xfrm>
          <a:off x="15214111" y="100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51,171</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93810</xdr:rowOff>
    </xdr:from>
    <xdr:to>
      <xdr:col>21</xdr:col>
      <xdr:colOff>212725</xdr:colOff>
      <xdr:row>59</xdr:row>
      <xdr:rowOff>23960</xdr:rowOff>
    </xdr:to>
    <xdr:sp macro="" textlink="">
      <xdr:nvSpPr>
        <xdr:cNvPr id="603" name="円/楕円 602"/>
        <xdr:cNvSpPr/>
      </xdr:nvSpPr>
      <xdr:spPr>
        <a:xfrm>
          <a:off x="14541500" y="100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15087</xdr:rowOff>
    </xdr:from>
    <xdr:ext cx="534377" cy="259045"/>
    <xdr:sp macro="" textlink="">
      <xdr:nvSpPr>
        <xdr:cNvPr id="604" name="テキスト ボックス 603"/>
        <xdr:cNvSpPr txBox="1"/>
      </xdr:nvSpPr>
      <xdr:spPr>
        <a:xfrm>
          <a:off x="14325111" y="1013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41,549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128208</xdr:rowOff>
    </xdr:from>
    <xdr:to>
      <xdr:col>20</xdr:col>
      <xdr:colOff>9525</xdr:colOff>
      <xdr:row>59</xdr:row>
      <xdr:rowOff>58358</xdr:rowOff>
    </xdr:to>
    <xdr:sp macro="" textlink="">
      <xdr:nvSpPr>
        <xdr:cNvPr id="605" name="円/楕円 604"/>
        <xdr:cNvSpPr/>
      </xdr:nvSpPr>
      <xdr:spPr>
        <a:xfrm>
          <a:off x="13652500" y="1007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49485</xdr:rowOff>
    </xdr:from>
    <xdr:ext cx="534377" cy="259045"/>
    <xdr:sp macro="" textlink="">
      <xdr:nvSpPr>
        <xdr:cNvPr id="606" name="テキスト ボックス 605"/>
        <xdr:cNvSpPr txBox="1"/>
      </xdr:nvSpPr>
      <xdr:spPr>
        <a:xfrm>
          <a:off x="13436111" y="1016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38,389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92394</xdr:rowOff>
    </xdr:from>
    <xdr:to>
      <xdr:col>18</xdr:col>
      <xdr:colOff>492125</xdr:colOff>
      <xdr:row>59</xdr:row>
      <xdr:rowOff>22544</xdr:rowOff>
    </xdr:to>
    <xdr:sp macro="" textlink="">
      <xdr:nvSpPr>
        <xdr:cNvPr id="607" name="円/楕円 606"/>
        <xdr:cNvSpPr/>
      </xdr:nvSpPr>
      <xdr:spPr>
        <a:xfrm>
          <a:off x="12763500" y="1003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13671</xdr:rowOff>
    </xdr:from>
    <xdr:ext cx="534377" cy="259045"/>
    <xdr:sp macro="" textlink="">
      <xdr:nvSpPr>
        <xdr:cNvPr id="608" name="テキスト ボックス 607"/>
        <xdr:cNvSpPr txBox="1"/>
      </xdr:nvSpPr>
      <xdr:spPr>
        <a:xfrm>
          <a:off x="12547111" y="1012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41,679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2387</xdr:rowOff>
    </xdr:from>
    <xdr:to>
      <xdr:col>23</xdr:col>
      <xdr:colOff>516889</xdr:colOff>
      <xdr:row>79</xdr:row>
      <xdr:rowOff>44450</xdr:rowOff>
    </xdr:to>
    <xdr:cxnSp macro="">
      <xdr:nvCxnSpPr>
        <xdr:cNvPr id="632" name="直線コネクタ 631"/>
        <xdr:cNvCxnSpPr/>
      </xdr:nvCxnSpPr>
      <xdr:spPr>
        <a:xfrm flipV="1">
          <a:off x="16317595" y="12003887"/>
          <a:ext cx="1269" cy="15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120514</xdr:rowOff>
    </xdr:from>
    <xdr:ext cx="534377" cy="259045"/>
    <xdr:sp macro="" textlink="">
      <xdr:nvSpPr>
        <xdr:cNvPr id="635" name="災害復旧費最大値テキスト"/>
        <xdr:cNvSpPr txBox="1"/>
      </xdr:nvSpPr>
      <xdr:spPr>
        <a:xfrm>
          <a:off x="16370300" y="1177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70</xdr:row>
      <xdr:rowOff>2387</xdr:rowOff>
    </xdr:from>
    <xdr:to>
      <xdr:col>23</xdr:col>
      <xdr:colOff>606425</xdr:colOff>
      <xdr:row>70</xdr:row>
      <xdr:rowOff>2387</xdr:rowOff>
    </xdr:to>
    <xdr:cxnSp macro="">
      <xdr:nvCxnSpPr>
        <xdr:cNvPr id="636" name="直線コネクタ 635"/>
        <xdr:cNvCxnSpPr/>
      </xdr:nvCxnSpPr>
      <xdr:spPr>
        <a:xfrm>
          <a:off x="16230600" y="1200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3073</xdr:rowOff>
    </xdr:from>
    <xdr:to>
      <xdr:col>23</xdr:col>
      <xdr:colOff>517525</xdr:colOff>
      <xdr:row>79</xdr:row>
      <xdr:rowOff>37973</xdr:rowOff>
    </xdr:to>
    <xdr:cxnSp macro="">
      <xdr:nvCxnSpPr>
        <xdr:cNvPr id="637" name="直線コネクタ 636"/>
        <xdr:cNvCxnSpPr/>
      </xdr:nvCxnSpPr>
      <xdr:spPr>
        <a:xfrm>
          <a:off x="15481300" y="13547623"/>
          <a:ext cx="838200" cy="3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24604</xdr:rowOff>
    </xdr:from>
    <xdr:ext cx="469744" cy="259045"/>
    <xdr:sp macro="" textlink="">
      <xdr:nvSpPr>
        <xdr:cNvPr id="638" name="災害復旧費平均値テキスト"/>
        <xdr:cNvSpPr txBox="1"/>
      </xdr:nvSpPr>
      <xdr:spPr>
        <a:xfrm>
          <a:off x="16370300" y="13226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1727</xdr:rowOff>
    </xdr:from>
    <xdr:to>
      <xdr:col>23</xdr:col>
      <xdr:colOff>568325</xdr:colOff>
      <xdr:row>78</xdr:row>
      <xdr:rowOff>103327</xdr:rowOff>
    </xdr:to>
    <xdr:sp macro="" textlink="">
      <xdr:nvSpPr>
        <xdr:cNvPr id="639" name="フローチャート : 判断 638"/>
        <xdr:cNvSpPr/>
      </xdr:nvSpPr>
      <xdr:spPr>
        <a:xfrm>
          <a:off x="16268700" y="1337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141263</xdr:rowOff>
    </xdr:from>
    <xdr:to>
      <xdr:col>22</xdr:col>
      <xdr:colOff>365125</xdr:colOff>
      <xdr:row>79</xdr:row>
      <xdr:rowOff>3073</xdr:rowOff>
    </xdr:to>
    <xdr:cxnSp macro="">
      <xdr:nvCxnSpPr>
        <xdr:cNvPr id="640" name="直線コネクタ 639"/>
        <xdr:cNvCxnSpPr/>
      </xdr:nvCxnSpPr>
      <xdr:spPr>
        <a:xfrm>
          <a:off x="14592300" y="13514363"/>
          <a:ext cx="889000" cy="3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45162</xdr:rowOff>
    </xdr:from>
    <xdr:to>
      <xdr:col>22</xdr:col>
      <xdr:colOff>415925</xdr:colOff>
      <xdr:row>77</xdr:row>
      <xdr:rowOff>146762</xdr:rowOff>
    </xdr:to>
    <xdr:sp macro="" textlink="">
      <xdr:nvSpPr>
        <xdr:cNvPr id="641" name="フローチャート : 判断 640"/>
        <xdr:cNvSpPr/>
      </xdr:nvSpPr>
      <xdr:spPr>
        <a:xfrm>
          <a:off x="15430500" y="1324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163289</xdr:rowOff>
    </xdr:from>
    <xdr:ext cx="469744" cy="259045"/>
    <xdr:sp macro="" textlink="">
      <xdr:nvSpPr>
        <xdr:cNvPr id="642" name="テキスト ボックス 641"/>
        <xdr:cNvSpPr txBox="1"/>
      </xdr:nvSpPr>
      <xdr:spPr>
        <a:xfrm>
          <a:off x="15246427" y="1302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11455</xdr:rowOff>
    </xdr:from>
    <xdr:to>
      <xdr:col>21</xdr:col>
      <xdr:colOff>161925</xdr:colOff>
      <xdr:row>78</xdr:row>
      <xdr:rowOff>141263</xdr:rowOff>
    </xdr:to>
    <xdr:cxnSp macro="">
      <xdr:nvCxnSpPr>
        <xdr:cNvPr id="643" name="直線コネクタ 642"/>
        <xdr:cNvCxnSpPr/>
      </xdr:nvCxnSpPr>
      <xdr:spPr>
        <a:xfrm>
          <a:off x="13703300" y="12870205"/>
          <a:ext cx="889000" cy="64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59562</xdr:rowOff>
    </xdr:from>
    <xdr:to>
      <xdr:col>21</xdr:col>
      <xdr:colOff>212725</xdr:colOff>
      <xdr:row>77</xdr:row>
      <xdr:rowOff>161162</xdr:rowOff>
    </xdr:to>
    <xdr:sp macro="" textlink="">
      <xdr:nvSpPr>
        <xdr:cNvPr id="644" name="フローチャート : 判断 643"/>
        <xdr:cNvSpPr/>
      </xdr:nvSpPr>
      <xdr:spPr>
        <a:xfrm>
          <a:off x="14541500" y="132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6239</xdr:rowOff>
    </xdr:from>
    <xdr:ext cx="469744" cy="259045"/>
    <xdr:sp macro="" textlink="">
      <xdr:nvSpPr>
        <xdr:cNvPr id="645" name="テキスト ボックス 644"/>
        <xdr:cNvSpPr txBox="1"/>
      </xdr:nvSpPr>
      <xdr:spPr>
        <a:xfrm>
          <a:off x="14357427" y="1303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11455</xdr:rowOff>
    </xdr:from>
    <xdr:to>
      <xdr:col>19</xdr:col>
      <xdr:colOff>644525</xdr:colOff>
      <xdr:row>76</xdr:row>
      <xdr:rowOff>65787</xdr:rowOff>
    </xdr:to>
    <xdr:cxnSp macro="">
      <xdr:nvCxnSpPr>
        <xdr:cNvPr id="646" name="直線コネクタ 645"/>
        <xdr:cNvCxnSpPr/>
      </xdr:nvCxnSpPr>
      <xdr:spPr>
        <a:xfrm flipV="1">
          <a:off x="12814300" y="12870205"/>
          <a:ext cx="889000" cy="22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4166</xdr:rowOff>
    </xdr:from>
    <xdr:to>
      <xdr:col>20</xdr:col>
      <xdr:colOff>9525</xdr:colOff>
      <xdr:row>77</xdr:row>
      <xdr:rowOff>105766</xdr:rowOff>
    </xdr:to>
    <xdr:sp macro="" textlink="">
      <xdr:nvSpPr>
        <xdr:cNvPr id="647" name="フローチャート : 判断 646"/>
        <xdr:cNvSpPr/>
      </xdr:nvSpPr>
      <xdr:spPr>
        <a:xfrm>
          <a:off x="13652500" y="1320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96893</xdr:rowOff>
    </xdr:from>
    <xdr:ext cx="469744" cy="259045"/>
    <xdr:sp macro="" textlink="">
      <xdr:nvSpPr>
        <xdr:cNvPr id="648" name="テキスト ボックス 647"/>
        <xdr:cNvSpPr txBox="1"/>
      </xdr:nvSpPr>
      <xdr:spPr>
        <a:xfrm>
          <a:off x="13468427" y="1329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85280</xdr:rowOff>
    </xdr:from>
    <xdr:to>
      <xdr:col>18</xdr:col>
      <xdr:colOff>492125</xdr:colOff>
      <xdr:row>77</xdr:row>
      <xdr:rowOff>15430</xdr:rowOff>
    </xdr:to>
    <xdr:sp macro="" textlink="">
      <xdr:nvSpPr>
        <xdr:cNvPr id="649" name="フローチャート : 判断 648"/>
        <xdr:cNvSpPr/>
      </xdr:nvSpPr>
      <xdr:spPr>
        <a:xfrm>
          <a:off x="12763500" y="1311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6557</xdr:rowOff>
    </xdr:from>
    <xdr:ext cx="534377" cy="259045"/>
    <xdr:sp macro="" textlink="">
      <xdr:nvSpPr>
        <xdr:cNvPr id="650" name="テキスト ボックス 649"/>
        <xdr:cNvSpPr txBox="1"/>
      </xdr:nvSpPr>
      <xdr:spPr>
        <a:xfrm>
          <a:off x="12547111" y="132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158623</xdr:rowOff>
    </xdr:from>
    <xdr:to>
      <xdr:col>23</xdr:col>
      <xdr:colOff>568325</xdr:colOff>
      <xdr:row>79</xdr:row>
      <xdr:rowOff>88773</xdr:rowOff>
    </xdr:to>
    <xdr:sp macro="" textlink="">
      <xdr:nvSpPr>
        <xdr:cNvPr id="656" name="円/楕円 655"/>
        <xdr:cNvSpPr/>
      </xdr:nvSpPr>
      <xdr:spPr>
        <a:xfrm>
          <a:off x="16268700" y="1353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73550</xdr:rowOff>
    </xdr:from>
    <xdr:ext cx="378565" cy="259045"/>
    <xdr:sp macro="" textlink="">
      <xdr:nvSpPr>
        <xdr:cNvPr id="657" name="災害復旧費該当値テキスト"/>
        <xdr:cNvSpPr txBox="1"/>
      </xdr:nvSpPr>
      <xdr:spPr>
        <a:xfrm>
          <a:off x="16370300" y="13446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123723</xdr:rowOff>
    </xdr:from>
    <xdr:to>
      <xdr:col>22</xdr:col>
      <xdr:colOff>415925</xdr:colOff>
      <xdr:row>79</xdr:row>
      <xdr:rowOff>53873</xdr:rowOff>
    </xdr:to>
    <xdr:sp macro="" textlink="">
      <xdr:nvSpPr>
        <xdr:cNvPr id="658" name="円/楕円 657"/>
        <xdr:cNvSpPr/>
      </xdr:nvSpPr>
      <xdr:spPr>
        <a:xfrm>
          <a:off x="15430500" y="1349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45000</xdr:rowOff>
    </xdr:from>
    <xdr:ext cx="469744" cy="259045"/>
    <xdr:sp macro="" textlink="">
      <xdr:nvSpPr>
        <xdr:cNvPr id="659" name="テキスト ボックス 658"/>
        <xdr:cNvSpPr txBox="1"/>
      </xdr:nvSpPr>
      <xdr:spPr>
        <a:xfrm>
          <a:off x="15246427" y="13589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90463</xdr:rowOff>
    </xdr:from>
    <xdr:to>
      <xdr:col>21</xdr:col>
      <xdr:colOff>212725</xdr:colOff>
      <xdr:row>79</xdr:row>
      <xdr:rowOff>20613</xdr:rowOff>
    </xdr:to>
    <xdr:sp macro="" textlink="">
      <xdr:nvSpPr>
        <xdr:cNvPr id="660" name="円/楕円 659"/>
        <xdr:cNvSpPr/>
      </xdr:nvSpPr>
      <xdr:spPr>
        <a:xfrm>
          <a:off x="14541500" y="134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11740</xdr:rowOff>
    </xdr:from>
    <xdr:ext cx="469744" cy="259045"/>
    <xdr:sp macro="" textlink="">
      <xdr:nvSpPr>
        <xdr:cNvPr id="661" name="テキスト ボックス 660"/>
        <xdr:cNvSpPr txBox="1"/>
      </xdr:nvSpPr>
      <xdr:spPr>
        <a:xfrm>
          <a:off x="14357427" y="1355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132105</xdr:rowOff>
    </xdr:from>
    <xdr:to>
      <xdr:col>20</xdr:col>
      <xdr:colOff>9525</xdr:colOff>
      <xdr:row>75</xdr:row>
      <xdr:rowOff>62255</xdr:rowOff>
    </xdr:to>
    <xdr:sp macro="" textlink="">
      <xdr:nvSpPr>
        <xdr:cNvPr id="662" name="円/楕円 661"/>
        <xdr:cNvSpPr/>
      </xdr:nvSpPr>
      <xdr:spPr>
        <a:xfrm>
          <a:off x="13652500" y="128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78782</xdr:rowOff>
    </xdr:from>
    <xdr:ext cx="534377" cy="259045"/>
    <xdr:sp macro="" textlink="">
      <xdr:nvSpPr>
        <xdr:cNvPr id="663" name="テキスト ボックス 662"/>
        <xdr:cNvSpPr txBox="1"/>
      </xdr:nvSpPr>
      <xdr:spPr>
        <a:xfrm>
          <a:off x="13436111" y="1259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14987</xdr:rowOff>
    </xdr:from>
    <xdr:to>
      <xdr:col>18</xdr:col>
      <xdr:colOff>492125</xdr:colOff>
      <xdr:row>76</xdr:row>
      <xdr:rowOff>116587</xdr:rowOff>
    </xdr:to>
    <xdr:sp macro="" textlink="">
      <xdr:nvSpPr>
        <xdr:cNvPr id="664" name="円/楕円 663"/>
        <xdr:cNvSpPr/>
      </xdr:nvSpPr>
      <xdr:spPr>
        <a:xfrm>
          <a:off x="12763500" y="1304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133113</xdr:rowOff>
    </xdr:from>
    <xdr:ext cx="534377" cy="259045"/>
    <xdr:sp macro="" textlink="">
      <xdr:nvSpPr>
        <xdr:cNvPr id="665" name="テキスト ボックス 664"/>
        <xdr:cNvSpPr txBox="1"/>
      </xdr:nvSpPr>
      <xdr:spPr>
        <a:xfrm>
          <a:off x="12547111" y="128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8" name="テキスト ボックス 67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61277</xdr:rowOff>
    </xdr:from>
    <xdr:to>
      <xdr:col>23</xdr:col>
      <xdr:colOff>516889</xdr:colOff>
      <xdr:row>99</xdr:row>
      <xdr:rowOff>109843</xdr:rowOff>
    </xdr:to>
    <xdr:cxnSp macro="">
      <xdr:nvCxnSpPr>
        <xdr:cNvPr id="690" name="直線コネクタ 689"/>
        <xdr:cNvCxnSpPr/>
      </xdr:nvCxnSpPr>
      <xdr:spPr>
        <a:xfrm flipV="1">
          <a:off x="16317595" y="15663227"/>
          <a:ext cx="1269" cy="14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113670</xdr:rowOff>
    </xdr:from>
    <xdr:ext cx="534377" cy="259045"/>
    <xdr:sp macro="" textlink="">
      <xdr:nvSpPr>
        <xdr:cNvPr id="691" name="公債費最小値テキスト"/>
        <xdr:cNvSpPr txBox="1"/>
      </xdr:nvSpPr>
      <xdr:spPr>
        <a:xfrm>
          <a:off x="16370300" y="1708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99</xdr:row>
      <xdr:rowOff>109843</xdr:rowOff>
    </xdr:from>
    <xdr:to>
      <xdr:col>23</xdr:col>
      <xdr:colOff>606425</xdr:colOff>
      <xdr:row>99</xdr:row>
      <xdr:rowOff>109843</xdr:rowOff>
    </xdr:to>
    <xdr:cxnSp macro="">
      <xdr:nvCxnSpPr>
        <xdr:cNvPr id="692" name="直線コネクタ 691"/>
        <xdr:cNvCxnSpPr/>
      </xdr:nvCxnSpPr>
      <xdr:spPr>
        <a:xfrm>
          <a:off x="16230600" y="1708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7954</xdr:rowOff>
    </xdr:from>
    <xdr:ext cx="599010" cy="259045"/>
    <xdr:sp macro="" textlink="">
      <xdr:nvSpPr>
        <xdr:cNvPr id="693" name="公債費最大値テキスト"/>
        <xdr:cNvSpPr txBox="1"/>
      </xdr:nvSpPr>
      <xdr:spPr>
        <a:xfrm>
          <a:off x="16370300" y="1543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91</xdr:row>
      <xdr:rowOff>61277</xdr:rowOff>
    </xdr:from>
    <xdr:to>
      <xdr:col>23</xdr:col>
      <xdr:colOff>606425</xdr:colOff>
      <xdr:row>91</xdr:row>
      <xdr:rowOff>61277</xdr:rowOff>
    </xdr:to>
    <xdr:cxnSp macro="">
      <xdr:nvCxnSpPr>
        <xdr:cNvPr id="694" name="直線コネクタ 693"/>
        <xdr:cNvCxnSpPr/>
      </xdr:nvCxnSpPr>
      <xdr:spPr>
        <a:xfrm>
          <a:off x="16230600" y="156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132956</xdr:rowOff>
    </xdr:from>
    <xdr:to>
      <xdr:col>23</xdr:col>
      <xdr:colOff>517525</xdr:colOff>
      <xdr:row>95</xdr:row>
      <xdr:rowOff>15811</xdr:rowOff>
    </xdr:to>
    <xdr:cxnSp macro="">
      <xdr:nvCxnSpPr>
        <xdr:cNvPr id="695" name="直線コネクタ 694"/>
        <xdr:cNvCxnSpPr/>
      </xdr:nvCxnSpPr>
      <xdr:spPr>
        <a:xfrm flipV="1">
          <a:off x="15481300" y="16249256"/>
          <a:ext cx="838200" cy="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23372</xdr:rowOff>
    </xdr:from>
    <xdr:ext cx="534377" cy="259045"/>
    <xdr:sp macro="" textlink="">
      <xdr:nvSpPr>
        <xdr:cNvPr id="696" name="公債費平均値テキスト"/>
        <xdr:cNvSpPr txBox="1"/>
      </xdr:nvSpPr>
      <xdr:spPr>
        <a:xfrm>
          <a:off x="16370300" y="16311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44945</xdr:rowOff>
    </xdr:from>
    <xdr:to>
      <xdr:col>23</xdr:col>
      <xdr:colOff>568325</xdr:colOff>
      <xdr:row>95</xdr:row>
      <xdr:rowOff>146545</xdr:rowOff>
    </xdr:to>
    <xdr:sp macro="" textlink="">
      <xdr:nvSpPr>
        <xdr:cNvPr id="697" name="フローチャート : 判断 696"/>
        <xdr:cNvSpPr/>
      </xdr:nvSpPr>
      <xdr:spPr>
        <a:xfrm>
          <a:off x="162687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118377</xdr:rowOff>
    </xdr:from>
    <xdr:to>
      <xdr:col>22</xdr:col>
      <xdr:colOff>365125</xdr:colOff>
      <xdr:row>95</xdr:row>
      <xdr:rowOff>15811</xdr:rowOff>
    </xdr:to>
    <xdr:cxnSp macro="">
      <xdr:nvCxnSpPr>
        <xdr:cNvPr id="698" name="直線コネクタ 697"/>
        <xdr:cNvCxnSpPr/>
      </xdr:nvCxnSpPr>
      <xdr:spPr>
        <a:xfrm>
          <a:off x="14592300" y="16234677"/>
          <a:ext cx="889000" cy="6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26505</xdr:rowOff>
    </xdr:from>
    <xdr:to>
      <xdr:col>22</xdr:col>
      <xdr:colOff>415925</xdr:colOff>
      <xdr:row>95</xdr:row>
      <xdr:rowOff>128105</xdr:rowOff>
    </xdr:to>
    <xdr:sp macro="" textlink="">
      <xdr:nvSpPr>
        <xdr:cNvPr id="699" name="フローチャート : 判断 698"/>
        <xdr:cNvSpPr/>
      </xdr:nvSpPr>
      <xdr:spPr>
        <a:xfrm>
          <a:off x="15430500" y="163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119232</xdr:rowOff>
    </xdr:from>
    <xdr:ext cx="534377" cy="259045"/>
    <xdr:sp macro="" textlink="">
      <xdr:nvSpPr>
        <xdr:cNvPr id="700" name="テキスト ボックス 699"/>
        <xdr:cNvSpPr txBox="1"/>
      </xdr:nvSpPr>
      <xdr:spPr>
        <a:xfrm>
          <a:off x="15214111" y="1640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3493</xdr:rowOff>
    </xdr:from>
    <xdr:to>
      <xdr:col>21</xdr:col>
      <xdr:colOff>161925</xdr:colOff>
      <xdr:row>94</xdr:row>
      <xdr:rowOff>118377</xdr:rowOff>
    </xdr:to>
    <xdr:cxnSp macro="">
      <xdr:nvCxnSpPr>
        <xdr:cNvPr id="701" name="直線コネクタ 700"/>
        <xdr:cNvCxnSpPr/>
      </xdr:nvCxnSpPr>
      <xdr:spPr>
        <a:xfrm>
          <a:off x="13703300" y="16119793"/>
          <a:ext cx="889000" cy="1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7480</xdr:rowOff>
    </xdr:from>
    <xdr:to>
      <xdr:col>21</xdr:col>
      <xdr:colOff>212725</xdr:colOff>
      <xdr:row>95</xdr:row>
      <xdr:rowOff>109080</xdr:rowOff>
    </xdr:to>
    <xdr:sp macro="" textlink="">
      <xdr:nvSpPr>
        <xdr:cNvPr id="702" name="フローチャート : 判断 701"/>
        <xdr:cNvSpPr/>
      </xdr:nvSpPr>
      <xdr:spPr>
        <a:xfrm>
          <a:off x="14541500" y="162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100207</xdr:rowOff>
    </xdr:from>
    <xdr:ext cx="534377" cy="259045"/>
    <xdr:sp macro="" textlink="">
      <xdr:nvSpPr>
        <xdr:cNvPr id="703" name="テキスト ボックス 702"/>
        <xdr:cNvSpPr txBox="1"/>
      </xdr:nvSpPr>
      <xdr:spPr>
        <a:xfrm>
          <a:off x="14325111" y="1638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36640</xdr:rowOff>
    </xdr:from>
    <xdr:to>
      <xdr:col>19</xdr:col>
      <xdr:colOff>644525</xdr:colOff>
      <xdr:row>94</xdr:row>
      <xdr:rowOff>3493</xdr:rowOff>
    </xdr:to>
    <xdr:cxnSp macro="">
      <xdr:nvCxnSpPr>
        <xdr:cNvPr id="704" name="直線コネクタ 703"/>
        <xdr:cNvCxnSpPr/>
      </xdr:nvCxnSpPr>
      <xdr:spPr>
        <a:xfrm>
          <a:off x="12814300" y="15981490"/>
          <a:ext cx="889000" cy="13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3887</xdr:rowOff>
    </xdr:from>
    <xdr:to>
      <xdr:col>20</xdr:col>
      <xdr:colOff>9525</xdr:colOff>
      <xdr:row>95</xdr:row>
      <xdr:rowOff>105487</xdr:rowOff>
    </xdr:to>
    <xdr:sp macro="" textlink="">
      <xdr:nvSpPr>
        <xdr:cNvPr id="705" name="フローチャート : 判断 704"/>
        <xdr:cNvSpPr/>
      </xdr:nvSpPr>
      <xdr:spPr>
        <a:xfrm>
          <a:off x="13652500" y="1629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96614</xdr:rowOff>
    </xdr:from>
    <xdr:ext cx="534377" cy="259045"/>
    <xdr:sp macro="" textlink="">
      <xdr:nvSpPr>
        <xdr:cNvPr id="706" name="テキスト ボックス 705"/>
        <xdr:cNvSpPr txBox="1"/>
      </xdr:nvSpPr>
      <xdr:spPr>
        <a:xfrm>
          <a:off x="13436111" y="1638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162954</xdr:rowOff>
    </xdr:from>
    <xdr:to>
      <xdr:col>18</xdr:col>
      <xdr:colOff>492125</xdr:colOff>
      <xdr:row>95</xdr:row>
      <xdr:rowOff>93104</xdr:rowOff>
    </xdr:to>
    <xdr:sp macro="" textlink="">
      <xdr:nvSpPr>
        <xdr:cNvPr id="707" name="フローチャート : 判断 706"/>
        <xdr:cNvSpPr/>
      </xdr:nvSpPr>
      <xdr:spPr>
        <a:xfrm>
          <a:off x="12763500" y="1627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84231</xdr:rowOff>
    </xdr:from>
    <xdr:ext cx="534377" cy="259045"/>
    <xdr:sp macro="" textlink="">
      <xdr:nvSpPr>
        <xdr:cNvPr id="708" name="テキスト ボックス 707"/>
        <xdr:cNvSpPr txBox="1"/>
      </xdr:nvSpPr>
      <xdr:spPr>
        <a:xfrm>
          <a:off x="12547111" y="163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82156</xdr:rowOff>
    </xdr:from>
    <xdr:to>
      <xdr:col>23</xdr:col>
      <xdr:colOff>568325</xdr:colOff>
      <xdr:row>95</xdr:row>
      <xdr:rowOff>12306</xdr:rowOff>
    </xdr:to>
    <xdr:sp macro="" textlink="">
      <xdr:nvSpPr>
        <xdr:cNvPr id="714" name="円/楕円 713"/>
        <xdr:cNvSpPr/>
      </xdr:nvSpPr>
      <xdr:spPr>
        <a:xfrm>
          <a:off x="16268700" y="161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105033</xdr:rowOff>
    </xdr:from>
    <xdr:ext cx="534377" cy="259045"/>
    <xdr:sp macro="" textlink="">
      <xdr:nvSpPr>
        <xdr:cNvPr id="715" name="公債費該当値テキスト"/>
        <xdr:cNvSpPr txBox="1"/>
      </xdr:nvSpPr>
      <xdr:spPr>
        <a:xfrm>
          <a:off x="16370300" y="1604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90,531</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136461</xdr:rowOff>
    </xdr:from>
    <xdr:to>
      <xdr:col>22</xdr:col>
      <xdr:colOff>415925</xdr:colOff>
      <xdr:row>95</xdr:row>
      <xdr:rowOff>66611</xdr:rowOff>
    </xdr:to>
    <xdr:sp macro="" textlink="">
      <xdr:nvSpPr>
        <xdr:cNvPr id="716" name="円/楕円 715"/>
        <xdr:cNvSpPr/>
      </xdr:nvSpPr>
      <xdr:spPr>
        <a:xfrm>
          <a:off x="15430500" y="1625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83138</xdr:rowOff>
    </xdr:from>
    <xdr:ext cx="534377" cy="259045"/>
    <xdr:sp macro="" textlink="">
      <xdr:nvSpPr>
        <xdr:cNvPr id="717" name="テキスト ボックス 716"/>
        <xdr:cNvSpPr txBox="1"/>
      </xdr:nvSpPr>
      <xdr:spPr>
        <a:xfrm>
          <a:off x="15214111" y="160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86,255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67577</xdr:rowOff>
    </xdr:from>
    <xdr:to>
      <xdr:col>21</xdr:col>
      <xdr:colOff>212725</xdr:colOff>
      <xdr:row>94</xdr:row>
      <xdr:rowOff>169177</xdr:rowOff>
    </xdr:to>
    <xdr:sp macro="" textlink="">
      <xdr:nvSpPr>
        <xdr:cNvPr id="718" name="円/楕円 717"/>
        <xdr:cNvSpPr/>
      </xdr:nvSpPr>
      <xdr:spPr>
        <a:xfrm>
          <a:off x="14541500" y="1618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14254</xdr:rowOff>
    </xdr:from>
    <xdr:ext cx="534377" cy="259045"/>
    <xdr:sp macro="" textlink="">
      <xdr:nvSpPr>
        <xdr:cNvPr id="719" name="テキスト ボックス 718"/>
        <xdr:cNvSpPr txBox="1"/>
      </xdr:nvSpPr>
      <xdr:spPr>
        <a:xfrm>
          <a:off x="14325111" y="1595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91,679</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124143</xdr:rowOff>
    </xdr:from>
    <xdr:to>
      <xdr:col>20</xdr:col>
      <xdr:colOff>9525</xdr:colOff>
      <xdr:row>94</xdr:row>
      <xdr:rowOff>54293</xdr:rowOff>
    </xdr:to>
    <xdr:sp macro="" textlink="">
      <xdr:nvSpPr>
        <xdr:cNvPr id="720" name="円/楕円 719"/>
        <xdr:cNvSpPr/>
      </xdr:nvSpPr>
      <xdr:spPr>
        <a:xfrm>
          <a:off x="13652500" y="1606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70820</xdr:rowOff>
    </xdr:from>
    <xdr:ext cx="599010" cy="259045"/>
    <xdr:sp macro="" textlink="">
      <xdr:nvSpPr>
        <xdr:cNvPr id="721" name="テキスト ボックス 720"/>
        <xdr:cNvSpPr txBox="1"/>
      </xdr:nvSpPr>
      <xdr:spPr>
        <a:xfrm>
          <a:off x="13403794" y="15844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100,725</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157290</xdr:rowOff>
    </xdr:from>
    <xdr:to>
      <xdr:col>18</xdr:col>
      <xdr:colOff>492125</xdr:colOff>
      <xdr:row>93</xdr:row>
      <xdr:rowOff>87440</xdr:rowOff>
    </xdr:to>
    <xdr:sp macro="" textlink="">
      <xdr:nvSpPr>
        <xdr:cNvPr id="722" name="円/楕円 721"/>
        <xdr:cNvSpPr/>
      </xdr:nvSpPr>
      <xdr:spPr>
        <a:xfrm>
          <a:off x="12763500" y="1593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103967</xdr:rowOff>
    </xdr:from>
    <xdr:ext cx="599010" cy="259045"/>
    <xdr:sp macro="" textlink="">
      <xdr:nvSpPr>
        <xdr:cNvPr id="723" name="テキスト ボックス 722"/>
        <xdr:cNvSpPr txBox="1"/>
      </xdr:nvSpPr>
      <xdr:spPr>
        <a:xfrm>
          <a:off x="12514794" y="15705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9" name="テキスト ボックス 738"/>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1" name="テキスト ボックス 740"/>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3" name="テキスト ボックス 742"/>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13970</xdr:rowOff>
    </xdr:from>
    <xdr:to>
      <xdr:col>32</xdr:col>
      <xdr:colOff>186689</xdr:colOff>
      <xdr:row>39</xdr:row>
      <xdr:rowOff>44450</xdr:rowOff>
    </xdr:to>
    <xdr:cxnSp macro="">
      <xdr:nvCxnSpPr>
        <xdr:cNvPr id="747" name="直線コネクタ 746"/>
        <xdr:cNvCxnSpPr/>
      </xdr:nvCxnSpPr>
      <xdr:spPr>
        <a:xfrm flipV="1">
          <a:off x="22159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132097</xdr:rowOff>
    </xdr:from>
    <xdr:ext cx="378565" cy="259045"/>
    <xdr:sp macro="" textlink="">
      <xdr:nvSpPr>
        <xdr:cNvPr id="750" name="諸支出金最大値テキスト"/>
        <xdr:cNvSpPr txBox="1"/>
      </xdr:nvSpPr>
      <xdr:spPr>
        <a:xfrm>
          <a:off x="22212300" y="5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a:t>
          </a:r>
          <a:endParaRPr kumimoji="1" lang="ja-JP" altLang="en-US" sz="1000" b="1">
            <a:latin typeface="ＭＳ Ｐゴシック"/>
          </a:endParaRPr>
        </a:p>
      </xdr:txBody>
    </xdr:sp>
    <xdr:clientData/>
  </xdr:oneCellAnchor>
  <xdr:twoCellAnchor>
    <xdr:from>
      <xdr:col>32</xdr:col>
      <xdr:colOff>98425</xdr:colOff>
      <xdr:row>31</xdr:row>
      <xdr:rowOff>13970</xdr:rowOff>
    </xdr:from>
    <xdr:to>
      <xdr:col>32</xdr:col>
      <xdr:colOff>276225</xdr:colOff>
      <xdr:row>31</xdr:row>
      <xdr:rowOff>13970</xdr:rowOff>
    </xdr:to>
    <xdr:cxnSp macro="">
      <xdr:nvCxnSpPr>
        <xdr:cNvPr id="751" name="直線コネクタ 750"/>
        <xdr:cNvCxnSpPr/>
      </xdr:nvCxnSpPr>
      <xdr:spPr>
        <a:xfrm>
          <a:off x="22072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13932" cy="259045"/>
    <xdr:sp macro="" textlink="">
      <xdr:nvSpPr>
        <xdr:cNvPr id="753" name="諸支出金平均値テキスト"/>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54" name="フローチャート : 判断 753"/>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79375</xdr:rowOff>
    </xdr:from>
    <xdr:to>
      <xdr:col>31</xdr:col>
      <xdr:colOff>85725</xdr:colOff>
      <xdr:row>39</xdr:row>
      <xdr:rowOff>9525</xdr:rowOff>
    </xdr:to>
    <xdr:sp macro="" textlink="">
      <xdr:nvSpPr>
        <xdr:cNvPr id="756" name="フローチャート : 判断 755"/>
        <xdr:cNvSpPr/>
      </xdr:nvSpPr>
      <xdr:spPr>
        <a:xfrm>
          <a:off x="21272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26052</xdr:rowOff>
    </xdr:from>
    <xdr:ext cx="313932" cy="259045"/>
    <xdr:sp macro="" textlink="">
      <xdr:nvSpPr>
        <xdr:cNvPr id="757" name="テキスト ボックス 756"/>
        <xdr:cNvSpPr txBox="1"/>
      </xdr:nvSpPr>
      <xdr:spPr>
        <a:xfrm>
          <a:off x="21166333" y="6369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96520</xdr:rowOff>
    </xdr:from>
    <xdr:to>
      <xdr:col>29</xdr:col>
      <xdr:colOff>568325</xdr:colOff>
      <xdr:row>36</xdr:row>
      <xdr:rowOff>26670</xdr:rowOff>
    </xdr:to>
    <xdr:sp macro="" textlink="">
      <xdr:nvSpPr>
        <xdr:cNvPr id="759" name="フローチャート : 判断 758"/>
        <xdr:cNvSpPr/>
      </xdr:nvSpPr>
      <xdr:spPr>
        <a:xfrm>
          <a:off x="20383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43197</xdr:rowOff>
    </xdr:from>
    <xdr:ext cx="378565" cy="259045"/>
    <xdr:sp macro="" textlink="">
      <xdr:nvSpPr>
        <xdr:cNvPr id="760" name="テキスト ボックス 759"/>
        <xdr:cNvSpPr txBox="1"/>
      </xdr:nvSpPr>
      <xdr:spPr>
        <a:xfrm>
          <a:off x="20245017" y="5872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100330</xdr:rowOff>
    </xdr:from>
    <xdr:to>
      <xdr:col>28</xdr:col>
      <xdr:colOff>365125</xdr:colOff>
      <xdr:row>39</xdr:row>
      <xdr:rowOff>30480</xdr:rowOff>
    </xdr:to>
    <xdr:sp macro="" textlink="">
      <xdr:nvSpPr>
        <xdr:cNvPr id="762" name="フローチャート : 判断 761"/>
        <xdr:cNvSpPr/>
      </xdr:nvSpPr>
      <xdr:spPr>
        <a:xfrm>
          <a:off x="19494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47007</xdr:rowOff>
    </xdr:from>
    <xdr:ext cx="313932" cy="259045"/>
    <xdr:sp macro="" textlink="">
      <xdr:nvSpPr>
        <xdr:cNvPr id="763" name="テキスト ボックス 762"/>
        <xdr:cNvSpPr txBox="1"/>
      </xdr:nvSpPr>
      <xdr:spPr>
        <a:xfrm>
          <a:off x="19388333" y="639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100330</xdr:rowOff>
    </xdr:from>
    <xdr:to>
      <xdr:col>27</xdr:col>
      <xdr:colOff>161925</xdr:colOff>
      <xdr:row>39</xdr:row>
      <xdr:rowOff>30480</xdr:rowOff>
    </xdr:to>
    <xdr:sp macro="" textlink="">
      <xdr:nvSpPr>
        <xdr:cNvPr id="764" name="フローチャート : 判断 763"/>
        <xdr:cNvSpPr/>
      </xdr:nvSpPr>
      <xdr:spPr>
        <a:xfrm>
          <a:off x="18605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47007</xdr:rowOff>
    </xdr:from>
    <xdr:ext cx="313932" cy="259045"/>
    <xdr:sp macro="" textlink="">
      <xdr:nvSpPr>
        <xdr:cNvPr id="765" name="テキスト ボックス 764"/>
        <xdr:cNvSpPr txBox="1"/>
      </xdr:nvSpPr>
      <xdr:spPr>
        <a:xfrm>
          <a:off x="18499333" y="639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72"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3" name="円/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4" name="テキスト ボックス 77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5" name="円/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6" name="テキスト ボックス 77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7" name="円/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8" name="テキスト ボックス 77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0" name="テキスト ボックス 77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農林水産業費は、住民一人当たり９１，５９５円となっており、類似団体内平均と比べ２９，６６７円、鳥取県平均と比べ６１，４７４円</a:t>
          </a:r>
          <a:r>
            <a:rPr kumimoji="1" lang="ja-JP" altLang="ja-JP" sz="1100">
              <a:solidFill>
                <a:schemeClr val="dk1"/>
              </a:solidFill>
              <a:effectLst/>
              <a:latin typeface="+mn-lt"/>
              <a:ea typeface="+mn-ea"/>
              <a:cs typeface="+mn-cs"/>
            </a:rPr>
            <a:t>一</a:t>
          </a:r>
          <a:r>
            <a:rPr kumimoji="1" lang="ja-JP" altLang="ja-JP" sz="1300">
              <a:solidFill>
                <a:schemeClr val="dk1"/>
              </a:solidFill>
              <a:effectLst/>
              <a:latin typeface="+mn-lt"/>
              <a:ea typeface="+mn-ea"/>
              <a:cs typeface="+mn-cs"/>
            </a:rPr>
            <a:t>人当たりコストが高く</a:t>
          </a:r>
          <a:r>
            <a:rPr kumimoji="1" lang="ja-JP" altLang="en-US" sz="1300">
              <a:solidFill>
                <a:schemeClr val="dk1"/>
              </a:solidFill>
              <a:effectLst/>
              <a:latin typeface="+mn-lt"/>
              <a:ea typeface="+mn-ea"/>
              <a:cs typeface="+mn-cs"/>
            </a:rPr>
            <a:t>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近年農林水産業に力を入れていることにより、農林水産関係の補助金が伸びていることに加え、</a:t>
          </a:r>
          <a:r>
            <a:rPr kumimoji="1" lang="ja-JP" altLang="ja-JP" sz="1300" b="0" i="0" u="none" strike="noStrike" kern="0" cap="none" spc="0" normalizeH="0" baseline="0" noProof="0">
              <a:ln>
                <a:noFill/>
              </a:ln>
              <a:solidFill>
                <a:prstClr val="black"/>
              </a:solidFill>
              <a:effectLst/>
              <a:uLnTx/>
              <a:uFillTx/>
              <a:latin typeface="+mn-lt"/>
              <a:ea typeface="+mn-ea"/>
              <a:cs typeface="+mn-cs"/>
            </a:rPr>
            <a:t>平成２７年度は、制度改正により国県支出金も町が収入しなければならなくなったことによる多面的機能支払交付金１億３１９万円の</a:t>
          </a:r>
          <a:r>
            <a:rPr kumimoji="1" lang="ja-JP" altLang="en-US" sz="1300" b="0" i="0" u="none" strike="noStrike" kern="0" cap="none" spc="0" normalizeH="0" baseline="0" noProof="0">
              <a:ln>
                <a:noFill/>
              </a:ln>
              <a:solidFill>
                <a:prstClr val="black"/>
              </a:solidFill>
              <a:effectLst/>
              <a:uLnTx/>
              <a:uFillTx/>
              <a:latin typeface="+mn-lt"/>
              <a:ea typeface="+mn-ea"/>
              <a:cs typeface="+mn-cs"/>
            </a:rPr>
            <a:t>増が要因となり</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前年度と比較し１０，８８５円増加している。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消防費は、前年度比１８，３２８円増の３９，９９１円となっている。これは防災行政無線のデジタル化に伴う普通建設事業費が増加したことが主な要因である。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indent="152400" algn="just">
            <a:spcAft>
              <a:spcPts val="0"/>
            </a:spcAft>
          </a:pPr>
          <a:r>
            <a:rPr kumimoji="1" lang="ja-JP" altLang="en-US" sz="1300" kern="0">
              <a:effectLst/>
              <a:latin typeface="ＭＳ ゴシック" pitchFamily="49" charset="-128"/>
              <a:ea typeface="ＭＳ ゴシック" pitchFamily="49" charset="-128"/>
              <a:cs typeface="+mn-cs"/>
            </a:rPr>
            <a:t>次年度以降の普通交付税減を見越し、財政調整基金の元金積立てを行わず、繰越財源として確保したことにより、財政調整基金の標準財政規模比は、前年度比</a:t>
          </a:r>
          <a:r>
            <a:rPr kumimoji="1" lang="en-US" altLang="ja-JP" sz="1300" kern="0">
              <a:effectLst/>
              <a:latin typeface="ＭＳ ゴシック" pitchFamily="49" charset="-128"/>
              <a:ea typeface="ＭＳ ゴシック" pitchFamily="49" charset="-128"/>
              <a:cs typeface="+mn-cs"/>
            </a:rPr>
            <a:t>0.3</a:t>
          </a:r>
          <a:r>
            <a:rPr kumimoji="1" lang="ja-JP" altLang="en-US" sz="1300" kern="0">
              <a:effectLst/>
              <a:latin typeface="ＭＳ ゴシック" pitchFamily="49" charset="-128"/>
              <a:ea typeface="ＭＳ ゴシック" pitchFamily="49" charset="-128"/>
              <a:cs typeface="+mn-cs"/>
            </a:rPr>
            <a:t>％増のほぼ横ばいで推移し、実質収支比額は前年度比</a:t>
          </a:r>
          <a:r>
            <a:rPr kumimoji="1" lang="en-US" altLang="ja-JP" sz="1300" kern="0">
              <a:effectLst/>
              <a:latin typeface="ＭＳ ゴシック" pitchFamily="49" charset="-128"/>
              <a:ea typeface="ＭＳ ゴシック" pitchFamily="49" charset="-128"/>
              <a:cs typeface="+mn-cs"/>
            </a:rPr>
            <a:t>2.58</a:t>
          </a:r>
          <a:r>
            <a:rPr kumimoji="1" lang="ja-JP" altLang="en-US" sz="1300" kern="0">
              <a:effectLst/>
              <a:latin typeface="ＭＳ ゴシック" pitchFamily="49" charset="-128"/>
              <a:ea typeface="ＭＳ ゴシック" pitchFamily="49" charset="-128"/>
              <a:cs typeface="+mn-cs"/>
            </a:rPr>
            <a:t>％の増となっている。</a:t>
          </a:r>
          <a:endParaRPr kumimoji="1" lang="en-US" altLang="ja-JP" sz="1300" kern="0">
            <a:effectLst/>
            <a:latin typeface="ＭＳ ゴシック" pitchFamily="49" charset="-128"/>
            <a:ea typeface="ＭＳ ゴシック" pitchFamily="49" charset="-128"/>
            <a:cs typeface="+mn-cs"/>
          </a:endParaRPr>
        </a:p>
        <a:p>
          <a:pPr indent="152400" algn="just">
            <a:spcAft>
              <a:spcPts val="0"/>
            </a:spcAft>
          </a:pPr>
          <a:r>
            <a:rPr kumimoji="1" lang="ja-JP" altLang="en-US" sz="1300" kern="0">
              <a:effectLst/>
              <a:latin typeface="ＭＳ ゴシック" pitchFamily="49" charset="-128"/>
              <a:ea typeface="ＭＳ ゴシック" pitchFamily="49" charset="-128"/>
              <a:cs typeface="+mn-cs"/>
            </a:rPr>
            <a:t>実質単年度収支については、財政調整基金積立額が約</a:t>
          </a:r>
          <a:r>
            <a:rPr kumimoji="1" lang="en-US" altLang="ja-JP" sz="1300" kern="0">
              <a:effectLst/>
              <a:latin typeface="ＭＳ ゴシック" pitchFamily="49" charset="-128"/>
              <a:ea typeface="ＭＳ ゴシック" pitchFamily="49" charset="-128"/>
              <a:cs typeface="+mn-cs"/>
            </a:rPr>
            <a:t>9,100</a:t>
          </a:r>
          <a:r>
            <a:rPr kumimoji="1" lang="ja-JP" altLang="en-US" sz="1300" kern="0">
              <a:effectLst/>
              <a:latin typeface="ＭＳ ゴシック" pitchFamily="49" charset="-128"/>
              <a:ea typeface="ＭＳ ゴシック" pitchFamily="49" charset="-128"/>
              <a:cs typeface="+mn-cs"/>
            </a:rPr>
            <a:t>万円の減となったが、単年度収支が約</a:t>
          </a:r>
          <a:r>
            <a:rPr kumimoji="1" lang="en-US" altLang="ja-JP" sz="1300" kern="0">
              <a:effectLst/>
              <a:latin typeface="ＭＳ ゴシック" pitchFamily="49" charset="-128"/>
              <a:ea typeface="ＭＳ ゴシック" pitchFamily="49" charset="-128"/>
              <a:cs typeface="+mn-cs"/>
            </a:rPr>
            <a:t>1</a:t>
          </a:r>
          <a:r>
            <a:rPr kumimoji="1" lang="ja-JP" altLang="en-US" sz="1300" kern="0">
              <a:effectLst/>
              <a:latin typeface="ＭＳ ゴシック" pitchFamily="49" charset="-128"/>
              <a:ea typeface="ＭＳ ゴシック" pitchFamily="49" charset="-128"/>
              <a:cs typeface="+mn-cs"/>
            </a:rPr>
            <a:t>億</a:t>
          </a:r>
          <a:r>
            <a:rPr kumimoji="1" lang="en-US" altLang="ja-JP" sz="1300" kern="0">
              <a:effectLst/>
              <a:latin typeface="ＭＳ ゴシック" pitchFamily="49" charset="-128"/>
              <a:ea typeface="ＭＳ ゴシック" pitchFamily="49" charset="-128"/>
              <a:cs typeface="+mn-cs"/>
            </a:rPr>
            <a:t>3,400</a:t>
          </a:r>
          <a:r>
            <a:rPr kumimoji="1" lang="ja-JP" altLang="en-US" sz="1300" kern="0">
              <a:effectLst/>
              <a:latin typeface="ＭＳ ゴシック" pitchFamily="49" charset="-128"/>
              <a:ea typeface="ＭＳ ゴシック" pitchFamily="49" charset="-128"/>
              <a:cs typeface="+mn-cs"/>
            </a:rPr>
            <a:t>万円の増となったことにより前年度比約</a:t>
          </a:r>
          <a:r>
            <a:rPr kumimoji="1" lang="en-US" altLang="ja-JP" sz="1300" kern="0">
              <a:effectLst/>
              <a:latin typeface="ＭＳ ゴシック" pitchFamily="49" charset="-128"/>
              <a:ea typeface="ＭＳ ゴシック" pitchFamily="49" charset="-128"/>
              <a:cs typeface="+mn-cs"/>
            </a:rPr>
            <a:t>4,300</a:t>
          </a:r>
          <a:r>
            <a:rPr kumimoji="1" lang="ja-JP" altLang="en-US" sz="1300" kern="0">
              <a:effectLst/>
              <a:latin typeface="ＭＳ ゴシック" pitchFamily="49" charset="-128"/>
              <a:ea typeface="ＭＳ ゴシック" pitchFamily="49" charset="-128"/>
              <a:cs typeface="+mn-cs"/>
            </a:rPr>
            <a:t>万円増加し、標準財政規模比も</a:t>
          </a:r>
          <a:r>
            <a:rPr kumimoji="1" lang="en-US" altLang="ja-JP" sz="1300" kern="0">
              <a:effectLst/>
              <a:latin typeface="ＭＳ ゴシック" pitchFamily="49" charset="-128"/>
              <a:ea typeface="ＭＳ ゴシック" pitchFamily="49" charset="-128"/>
              <a:cs typeface="+mn-cs"/>
            </a:rPr>
            <a:t>0.58</a:t>
          </a:r>
          <a:r>
            <a:rPr kumimoji="1" lang="ja-JP" altLang="en-US" sz="1300" kern="0">
              <a:effectLst/>
              <a:latin typeface="ＭＳ ゴシック" pitchFamily="49" charset="-128"/>
              <a:ea typeface="ＭＳ ゴシック" pitchFamily="49" charset="-128"/>
              <a:cs typeface="+mn-cs"/>
            </a:rPr>
            <a:t>％高くなっている。</a:t>
          </a:r>
          <a:endParaRPr kumimoji="1" lang="en-US" altLang="ja-JP" sz="1300" kern="0">
            <a:effectLst/>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300" b="0" i="0" u="none" strike="noStrike" baseline="0">
              <a:latin typeface="ＭＳ ゴシック" pitchFamily="49" charset="-128"/>
              <a:ea typeface="ＭＳ ゴシック" pitchFamily="49" charset="-128"/>
            </a:rPr>
            <a:t>　次年度以降の普通交付税減を見越し、財政調整基金の元金積立てを行わず、繰越財源として確保したことにより一般会計で大きく黒字になったほか、前年度同様平成２７年度もすべての会計で黒字決算となっている。</a:t>
          </a:r>
          <a:r>
            <a:rPr lang="ja-JP" altLang="en-US" sz="1400" b="0" i="0" u="none" strike="noStrike" baseline="0" smtClean="0">
              <a:latin typeface="MS-Gothic"/>
            </a:rPr>
            <a:t>今後も赤字決算を出すことのないよう、健全な財政運営の取り組みを図る。</a:t>
          </a:r>
          <a:endParaRPr lang="en-US" altLang="ja-JP" sz="1400" b="0" i="0" u="none" strike="noStrike" baseline="0" smtClean="0">
            <a:latin typeface="MS-Gothic"/>
          </a:endParaRPr>
        </a:p>
        <a:p>
          <a:pPr algn="l"/>
          <a:r>
            <a:rPr kumimoji="1" lang="ja-JP" altLang="en-US" sz="1400" b="0" i="0" u="none" strike="noStrike" baseline="0" smtClean="0">
              <a:solidFill>
                <a:srgbClr val="FF0000"/>
              </a:solidFill>
              <a:latin typeface="MS-Gothic"/>
              <a:ea typeface="ＭＳ ゴシック" pitchFamily="49" charset="-128"/>
            </a:rPr>
            <a:t>　</a:t>
          </a:r>
          <a:r>
            <a:rPr kumimoji="1" lang="ja-JP" altLang="en-US" sz="1400" b="0" i="0" u="none" strike="noStrike" baseline="0" smtClean="0">
              <a:solidFill>
                <a:sysClr val="windowText" lastClr="000000"/>
              </a:solidFill>
              <a:latin typeface="MS-Gothic"/>
              <a:ea typeface="ＭＳ ゴシック" pitchFamily="49" charset="-128"/>
            </a:rPr>
            <a:t>国民健康保険特別会計は、平成２７年度想定されていた基金の底つきは、医療費が伸びなかったため回避されたが、国民健康保険特別会計の好転が考えにくいことから、今後赤字補てん繰出しが発生することが想定されるなど、一般会計繰出金の増などの影響が見込まれる。</a:t>
          </a:r>
          <a:endParaRPr kumimoji="1" lang="en-US" altLang="ja-JP" sz="1400" b="0" i="0" u="none" strike="noStrike" baseline="0" smtClean="0">
            <a:solidFill>
              <a:sysClr val="windowText" lastClr="000000"/>
            </a:solidFill>
            <a:latin typeface="MS-Gothic"/>
            <a:ea typeface="ＭＳ ゴシック" pitchFamily="49" charset="-128"/>
          </a:endParaRPr>
        </a:p>
        <a:p>
          <a:pPr algn="l"/>
          <a:r>
            <a:rPr kumimoji="1" lang="ja-JP" altLang="en-US" sz="1400" b="0" i="0" u="none" strike="noStrike" baseline="0" smtClean="0">
              <a:solidFill>
                <a:sysClr val="windowText" lastClr="000000"/>
              </a:solidFill>
              <a:latin typeface="MS-Gothic"/>
              <a:ea typeface="ＭＳ ゴシック" pitchFamily="49" charset="-128"/>
            </a:rPr>
            <a:t>　また、公共下水道・農業集落排水事業特別会計は、施設の老朽化が進み、長寿命化対策事業を行っており、今後工事の実施により起債借入償還額が増加することが見込まれる。このため料金水準の適正化による歳入の確保を図るとともに、人口減少が予想される状況を考慮し、施設の統廃合等による施設の更新経費・維持管理経費等の歳出経費削減を進めていく必要がある。</a:t>
          </a:r>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11432834</v>
      </c>
      <c r="BO4" s="409"/>
      <c r="BP4" s="409"/>
      <c r="BQ4" s="409"/>
      <c r="BR4" s="409"/>
      <c r="BS4" s="409"/>
      <c r="BT4" s="409"/>
      <c r="BU4" s="410"/>
      <c r="BV4" s="408">
        <v>10866728</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8.3000000000000007</v>
      </c>
      <c r="CU4" s="586"/>
      <c r="CV4" s="586"/>
      <c r="CW4" s="586"/>
      <c r="CX4" s="586"/>
      <c r="CY4" s="586"/>
      <c r="CZ4" s="586"/>
      <c r="DA4" s="587"/>
      <c r="DB4" s="585">
        <v>5.7</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10675517</v>
      </c>
      <c r="BO5" s="414"/>
      <c r="BP5" s="414"/>
      <c r="BQ5" s="414"/>
      <c r="BR5" s="414"/>
      <c r="BS5" s="414"/>
      <c r="BT5" s="414"/>
      <c r="BU5" s="415"/>
      <c r="BV5" s="413">
        <v>10392752</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85.5</v>
      </c>
      <c r="CU5" s="384"/>
      <c r="CV5" s="384"/>
      <c r="CW5" s="384"/>
      <c r="CX5" s="384"/>
      <c r="CY5" s="384"/>
      <c r="CZ5" s="384"/>
      <c r="DA5" s="385"/>
      <c r="DB5" s="383">
        <v>87.2</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757317</v>
      </c>
      <c r="BO6" s="414"/>
      <c r="BP6" s="414"/>
      <c r="BQ6" s="414"/>
      <c r="BR6" s="414"/>
      <c r="BS6" s="414"/>
      <c r="BT6" s="414"/>
      <c r="BU6" s="415"/>
      <c r="BV6" s="413">
        <v>473976</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89.4</v>
      </c>
      <c r="CU6" s="560"/>
      <c r="CV6" s="560"/>
      <c r="CW6" s="560"/>
      <c r="CX6" s="560"/>
      <c r="CY6" s="560"/>
      <c r="CZ6" s="560"/>
      <c r="DA6" s="561"/>
      <c r="DB6" s="559">
        <v>90.5</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149148</v>
      </c>
      <c r="BO7" s="414"/>
      <c r="BP7" s="414"/>
      <c r="BQ7" s="414"/>
      <c r="BR7" s="414"/>
      <c r="BS7" s="414"/>
      <c r="BT7" s="414"/>
      <c r="BU7" s="415"/>
      <c r="BV7" s="413">
        <v>56153</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7360776</v>
      </c>
      <c r="CU7" s="414"/>
      <c r="CV7" s="414"/>
      <c r="CW7" s="414"/>
      <c r="CX7" s="414"/>
      <c r="CY7" s="414"/>
      <c r="CZ7" s="414"/>
      <c r="DA7" s="415"/>
      <c r="DB7" s="413">
        <v>7349809</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608169</v>
      </c>
      <c r="BO8" s="414"/>
      <c r="BP8" s="414"/>
      <c r="BQ8" s="414"/>
      <c r="BR8" s="414"/>
      <c r="BS8" s="414"/>
      <c r="BT8" s="414"/>
      <c r="BU8" s="415"/>
      <c r="BV8" s="413">
        <v>417823</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0.26</v>
      </c>
      <c r="CU8" s="523"/>
      <c r="CV8" s="523"/>
      <c r="CW8" s="523"/>
      <c r="CX8" s="523"/>
      <c r="CY8" s="523"/>
      <c r="CZ8" s="523"/>
      <c r="DA8" s="524"/>
      <c r="DB8" s="522">
        <v>0.26</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16470</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190346</v>
      </c>
      <c r="BO9" s="414"/>
      <c r="BP9" s="414"/>
      <c r="BQ9" s="414"/>
      <c r="BR9" s="414"/>
      <c r="BS9" s="414"/>
      <c r="BT9" s="414"/>
      <c r="BU9" s="415"/>
      <c r="BV9" s="413">
        <v>56177</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17.5</v>
      </c>
      <c r="CU9" s="384"/>
      <c r="CV9" s="384"/>
      <c r="CW9" s="384"/>
      <c r="CX9" s="384"/>
      <c r="CY9" s="384"/>
      <c r="CZ9" s="384"/>
      <c r="DA9" s="385"/>
      <c r="DB9" s="383">
        <v>17.3</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17491</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4873</v>
      </c>
      <c r="BO10" s="414"/>
      <c r="BP10" s="414"/>
      <c r="BQ10" s="414"/>
      <c r="BR10" s="414"/>
      <c r="BS10" s="414"/>
      <c r="BT10" s="414"/>
      <c r="BU10" s="415"/>
      <c r="BV10" s="413">
        <v>96037</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102</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17003</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16942</v>
      </c>
      <c r="S13" s="515"/>
      <c r="T13" s="515"/>
      <c r="U13" s="515"/>
      <c r="V13" s="516"/>
      <c r="W13" s="502" t="s">
        <v>121</v>
      </c>
      <c r="X13" s="426"/>
      <c r="Y13" s="426"/>
      <c r="Z13" s="426"/>
      <c r="AA13" s="426"/>
      <c r="AB13" s="427"/>
      <c r="AC13" s="389">
        <v>2570</v>
      </c>
      <c r="AD13" s="390"/>
      <c r="AE13" s="390"/>
      <c r="AF13" s="390"/>
      <c r="AG13" s="391"/>
      <c r="AH13" s="389">
        <v>2849</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195219</v>
      </c>
      <c r="BO13" s="414"/>
      <c r="BP13" s="414"/>
      <c r="BQ13" s="414"/>
      <c r="BR13" s="414"/>
      <c r="BS13" s="414"/>
      <c r="BT13" s="414"/>
      <c r="BU13" s="415"/>
      <c r="BV13" s="413">
        <v>152214</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9</v>
      </c>
      <c r="CU13" s="384"/>
      <c r="CV13" s="384"/>
      <c r="CW13" s="384"/>
      <c r="CX13" s="384"/>
      <c r="CY13" s="384"/>
      <c r="CZ13" s="384"/>
      <c r="DA13" s="385"/>
      <c r="DB13" s="383">
        <v>10.8</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17189</v>
      </c>
      <c r="S14" s="515"/>
      <c r="T14" s="515"/>
      <c r="U14" s="515"/>
      <c r="V14" s="516"/>
      <c r="W14" s="517"/>
      <c r="X14" s="429"/>
      <c r="Y14" s="429"/>
      <c r="Z14" s="429"/>
      <c r="AA14" s="429"/>
      <c r="AB14" s="430"/>
      <c r="AC14" s="507">
        <v>28</v>
      </c>
      <c r="AD14" s="508"/>
      <c r="AE14" s="508"/>
      <c r="AF14" s="508"/>
      <c r="AG14" s="509"/>
      <c r="AH14" s="507">
        <v>27.8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v>10.3</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17139</v>
      </c>
      <c r="S15" s="515"/>
      <c r="T15" s="515"/>
      <c r="U15" s="515"/>
      <c r="V15" s="516"/>
      <c r="W15" s="502" t="s">
        <v>128</v>
      </c>
      <c r="X15" s="426"/>
      <c r="Y15" s="426"/>
      <c r="Z15" s="426"/>
      <c r="AA15" s="426"/>
      <c r="AB15" s="427"/>
      <c r="AC15" s="389">
        <v>1804</v>
      </c>
      <c r="AD15" s="390"/>
      <c r="AE15" s="390"/>
      <c r="AF15" s="390"/>
      <c r="AG15" s="391"/>
      <c r="AH15" s="389">
        <v>2421</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1489393</v>
      </c>
      <c r="BO15" s="409"/>
      <c r="BP15" s="409"/>
      <c r="BQ15" s="409"/>
      <c r="BR15" s="409"/>
      <c r="BS15" s="409"/>
      <c r="BT15" s="409"/>
      <c r="BU15" s="410"/>
      <c r="BV15" s="408">
        <v>1424810</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19.600000000000001</v>
      </c>
      <c r="AD16" s="508"/>
      <c r="AE16" s="508"/>
      <c r="AF16" s="508"/>
      <c r="AG16" s="509"/>
      <c r="AH16" s="507">
        <v>23.6</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5827616</v>
      </c>
      <c r="BO16" s="414"/>
      <c r="BP16" s="414"/>
      <c r="BQ16" s="414"/>
      <c r="BR16" s="414"/>
      <c r="BS16" s="414"/>
      <c r="BT16" s="414"/>
      <c r="BU16" s="415"/>
      <c r="BV16" s="413">
        <v>5502188</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4809</v>
      </c>
      <c r="AD17" s="390"/>
      <c r="AE17" s="390"/>
      <c r="AF17" s="390"/>
      <c r="AG17" s="391"/>
      <c r="AH17" s="389">
        <v>4928</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1866611</v>
      </c>
      <c r="BO17" s="414"/>
      <c r="BP17" s="414"/>
      <c r="BQ17" s="414"/>
      <c r="BR17" s="414"/>
      <c r="BS17" s="414"/>
      <c r="BT17" s="414"/>
      <c r="BU17" s="415"/>
      <c r="BV17" s="413">
        <v>1813542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189.83</v>
      </c>
      <c r="M18" s="478"/>
      <c r="N18" s="478"/>
      <c r="O18" s="478"/>
      <c r="P18" s="478"/>
      <c r="Q18" s="478"/>
      <c r="R18" s="479"/>
      <c r="S18" s="479"/>
      <c r="T18" s="479"/>
      <c r="U18" s="479"/>
      <c r="V18" s="480"/>
      <c r="W18" s="494"/>
      <c r="X18" s="495"/>
      <c r="Y18" s="495"/>
      <c r="Z18" s="495"/>
      <c r="AA18" s="495"/>
      <c r="AB18" s="503"/>
      <c r="AC18" s="377">
        <v>52.4</v>
      </c>
      <c r="AD18" s="378"/>
      <c r="AE18" s="378"/>
      <c r="AF18" s="378"/>
      <c r="AG18" s="481"/>
      <c r="AH18" s="377">
        <v>48.1</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6322955</v>
      </c>
      <c r="BO18" s="414"/>
      <c r="BP18" s="414"/>
      <c r="BQ18" s="414"/>
      <c r="BR18" s="414"/>
      <c r="BS18" s="414"/>
      <c r="BT18" s="414"/>
      <c r="BU18" s="415"/>
      <c r="BV18" s="413">
        <v>6281525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87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8345515</v>
      </c>
      <c r="BO19" s="414"/>
      <c r="BP19" s="414"/>
      <c r="BQ19" s="414"/>
      <c r="BR19" s="414"/>
      <c r="BS19" s="414"/>
      <c r="BT19" s="414"/>
      <c r="BU19" s="415"/>
      <c r="BV19" s="413">
        <v>8059731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5300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10879128</v>
      </c>
      <c r="BO23" s="414"/>
      <c r="BP23" s="414"/>
      <c r="BQ23" s="414"/>
      <c r="BR23" s="414"/>
      <c r="BS23" s="414"/>
      <c r="BT23" s="414"/>
      <c r="BU23" s="415"/>
      <c r="BV23" s="413">
        <v>11275127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7695</v>
      </c>
      <c r="R24" s="390"/>
      <c r="S24" s="390"/>
      <c r="T24" s="390"/>
      <c r="U24" s="390"/>
      <c r="V24" s="391"/>
      <c r="W24" s="455"/>
      <c r="X24" s="446"/>
      <c r="Y24" s="447"/>
      <c r="Z24" s="386" t="s">
        <v>151</v>
      </c>
      <c r="AA24" s="387"/>
      <c r="AB24" s="387"/>
      <c r="AC24" s="387"/>
      <c r="AD24" s="387"/>
      <c r="AE24" s="387"/>
      <c r="AF24" s="387"/>
      <c r="AG24" s="388"/>
      <c r="AH24" s="389">
        <v>186</v>
      </c>
      <c r="AI24" s="390"/>
      <c r="AJ24" s="390"/>
      <c r="AK24" s="390"/>
      <c r="AL24" s="391"/>
      <c r="AM24" s="389">
        <v>594456</v>
      </c>
      <c r="AN24" s="390"/>
      <c r="AO24" s="390"/>
      <c r="AP24" s="390"/>
      <c r="AQ24" s="390"/>
      <c r="AR24" s="391"/>
      <c r="AS24" s="389">
        <v>3196</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6232973</v>
      </c>
      <c r="BO24" s="414"/>
      <c r="BP24" s="414"/>
      <c r="BQ24" s="414"/>
      <c r="BR24" s="414"/>
      <c r="BS24" s="414"/>
      <c r="BT24" s="414"/>
      <c r="BU24" s="415"/>
      <c r="BV24" s="413">
        <v>6247167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6156</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1114732</v>
      </c>
      <c r="BO25" s="409"/>
      <c r="BP25" s="409"/>
      <c r="BQ25" s="409"/>
      <c r="BR25" s="409"/>
      <c r="BS25" s="409"/>
      <c r="BT25" s="409"/>
      <c r="BU25" s="410"/>
      <c r="BV25" s="408">
        <v>712543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5776</v>
      </c>
      <c r="R26" s="390"/>
      <c r="S26" s="390"/>
      <c r="T26" s="390"/>
      <c r="U26" s="390"/>
      <c r="V26" s="391"/>
      <c r="W26" s="455"/>
      <c r="X26" s="446"/>
      <c r="Y26" s="447"/>
      <c r="Z26" s="386" t="s">
        <v>157</v>
      </c>
      <c r="AA26" s="468"/>
      <c r="AB26" s="468"/>
      <c r="AC26" s="468"/>
      <c r="AD26" s="468"/>
      <c r="AE26" s="468"/>
      <c r="AF26" s="468"/>
      <c r="AG26" s="469"/>
      <c r="AH26" s="389">
        <v>15</v>
      </c>
      <c r="AI26" s="390"/>
      <c r="AJ26" s="390"/>
      <c r="AK26" s="390"/>
      <c r="AL26" s="391"/>
      <c r="AM26" s="389">
        <v>50400</v>
      </c>
      <c r="AN26" s="390"/>
      <c r="AO26" s="390"/>
      <c r="AP26" s="390"/>
      <c r="AQ26" s="390"/>
      <c r="AR26" s="391"/>
      <c r="AS26" s="389">
        <v>3360</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3160</v>
      </c>
      <c r="R27" s="390"/>
      <c r="S27" s="390"/>
      <c r="T27" s="390"/>
      <c r="U27" s="390"/>
      <c r="V27" s="391"/>
      <c r="W27" s="455"/>
      <c r="X27" s="446"/>
      <c r="Y27" s="447"/>
      <c r="Z27" s="386" t="s">
        <v>160</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331161</v>
      </c>
      <c r="BO27" s="417"/>
      <c r="BP27" s="417"/>
      <c r="BQ27" s="417"/>
      <c r="BR27" s="417"/>
      <c r="BS27" s="417"/>
      <c r="BT27" s="417"/>
      <c r="BU27" s="418"/>
      <c r="BV27" s="416">
        <v>330895</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2350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1816703</v>
      </c>
      <c r="BO28" s="409"/>
      <c r="BP28" s="409"/>
      <c r="BQ28" s="409"/>
      <c r="BR28" s="409"/>
      <c r="BS28" s="409"/>
      <c r="BT28" s="409"/>
      <c r="BU28" s="410"/>
      <c r="BV28" s="408">
        <v>1811830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14</v>
      </c>
      <c r="M29" s="390"/>
      <c r="N29" s="390"/>
      <c r="O29" s="390"/>
      <c r="P29" s="391"/>
      <c r="Q29" s="389">
        <v>2260</v>
      </c>
      <c r="R29" s="390"/>
      <c r="S29" s="390"/>
      <c r="T29" s="390"/>
      <c r="U29" s="390"/>
      <c r="V29" s="391"/>
      <c r="W29" s="456"/>
      <c r="X29" s="457"/>
      <c r="Y29" s="458"/>
      <c r="Z29" s="386" t="s">
        <v>167</v>
      </c>
      <c r="AA29" s="387"/>
      <c r="AB29" s="387"/>
      <c r="AC29" s="387"/>
      <c r="AD29" s="387"/>
      <c r="AE29" s="387"/>
      <c r="AF29" s="387"/>
      <c r="AG29" s="388"/>
      <c r="AH29" s="389">
        <v>186</v>
      </c>
      <c r="AI29" s="390"/>
      <c r="AJ29" s="390"/>
      <c r="AK29" s="390"/>
      <c r="AL29" s="391"/>
      <c r="AM29" s="389">
        <v>594456</v>
      </c>
      <c r="AN29" s="390"/>
      <c r="AO29" s="390"/>
      <c r="AP29" s="390"/>
      <c r="AQ29" s="390"/>
      <c r="AR29" s="391"/>
      <c r="AS29" s="389">
        <v>3196</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675764</v>
      </c>
      <c r="BO29" s="414"/>
      <c r="BP29" s="414"/>
      <c r="BQ29" s="414"/>
      <c r="BR29" s="414"/>
      <c r="BS29" s="414"/>
      <c r="BT29" s="414"/>
      <c r="BU29" s="415"/>
      <c r="BV29" s="413">
        <v>674727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94.1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2953406</v>
      </c>
      <c r="BO30" s="417"/>
      <c r="BP30" s="417"/>
      <c r="BQ30" s="417"/>
      <c r="BR30" s="417"/>
      <c r="BS30" s="417"/>
      <c r="BT30" s="417"/>
      <c r="BU30" s="418"/>
      <c r="BV30" s="416">
        <v>2694009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5</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9</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10</v>
      </c>
      <c r="BF34" s="373"/>
      <c r="BG34" s="372" t="str">
        <f>IF('各会計、関係団体の財政状況及び健全化判断比率'!B33="","",'各会計、関係団体の財政状況及び健全化判断比率'!B33)</f>
        <v>夕陽の丘神田特別会計</v>
      </c>
      <c r="BH34" s="372"/>
      <c r="BI34" s="372"/>
      <c r="BJ34" s="372"/>
      <c r="BK34" s="372"/>
      <c r="BL34" s="372"/>
      <c r="BM34" s="372"/>
      <c r="BN34" s="372"/>
      <c r="BO34" s="372"/>
      <c r="BP34" s="372"/>
      <c r="BQ34" s="372"/>
      <c r="BR34" s="372"/>
      <c r="BS34" s="372"/>
      <c r="BT34" s="372"/>
      <c r="BU34" s="372"/>
      <c r="BV34" s="165"/>
      <c r="BW34" s="373">
        <f>IF(BY34="","",MAX(C34:D43,U34:V43,AM34:AN43,BE34:BF43)+1)</f>
        <v>18</v>
      </c>
      <c r="BX34" s="373"/>
      <c r="BY34" s="372" t="str">
        <f>IF('各会計、関係団体の財政状況及び健全化判断比率'!B68="","",'各会計、関係団体の財政状況及び健全化判断比率'!B68)</f>
        <v>鳥取県西部広域行政管理組合　一般会計</v>
      </c>
      <c r="BZ34" s="372"/>
      <c r="CA34" s="372"/>
      <c r="CB34" s="372"/>
      <c r="CC34" s="372"/>
      <c r="CD34" s="372"/>
      <c r="CE34" s="372"/>
      <c r="CF34" s="372"/>
      <c r="CG34" s="372"/>
      <c r="CH34" s="372"/>
      <c r="CI34" s="372"/>
      <c r="CJ34" s="372"/>
      <c r="CK34" s="372"/>
      <c r="CL34" s="372"/>
      <c r="CM34" s="372"/>
      <c r="CN34" s="165"/>
      <c r="CO34" s="373">
        <f>IF(CQ34="","",MAX(C34:D43,U34:V43,AM34:AN43,BE34:BF43,BW34:BX43)+1)</f>
        <v>24</v>
      </c>
      <c r="CP34" s="373"/>
      <c r="CQ34" s="372" t="str">
        <f>IF('各会計、関係団体の財政状況及び健全化判断比率'!BS7="","",'各会計、関係団体の財政状況及び健全化判断比率'!BS7)</f>
        <v>大山恵みの里公社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土地取得特別会計</v>
      </c>
      <c r="F35" s="372"/>
      <c r="G35" s="372"/>
      <c r="H35" s="372"/>
      <c r="I35" s="372"/>
      <c r="J35" s="372"/>
      <c r="K35" s="372"/>
      <c r="L35" s="372"/>
      <c r="M35" s="372"/>
      <c r="N35" s="372"/>
      <c r="O35" s="372"/>
      <c r="P35" s="372"/>
      <c r="Q35" s="372"/>
      <c r="R35" s="372"/>
      <c r="S35" s="372"/>
      <c r="T35" s="165"/>
      <c r="U35" s="373">
        <f>IF(W35="","",U34+1)</f>
        <v>6</v>
      </c>
      <c r="V35" s="373"/>
      <c r="W35" s="372" t="str">
        <f>IF('各会計、関係団体の財政状況及び健全化判断比率'!B29="","",'各会計、関係団体の財政状況及び健全化判断比率'!B29)</f>
        <v>国民健康保険診療所特別会計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11</v>
      </c>
      <c r="BF35" s="373"/>
      <c r="BG35" s="372" t="str">
        <f>IF('各会計、関係団体の財政状況及び健全化判断比率'!B34="","",'各会計、関係団体の財政状況及び健全化判断比率'!B34)</f>
        <v>簡易水道事業特別会計</v>
      </c>
      <c r="BH35" s="372"/>
      <c r="BI35" s="372"/>
      <c r="BJ35" s="372"/>
      <c r="BK35" s="372"/>
      <c r="BL35" s="372"/>
      <c r="BM35" s="372"/>
      <c r="BN35" s="372"/>
      <c r="BO35" s="372"/>
      <c r="BP35" s="372"/>
      <c r="BQ35" s="372"/>
      <c r="BR35" s="372"/>
      <c r="BS35" s="372"/>
      <c r="BT35" s="372"/>
      <c r="BU35" s="372"/>
      <c r="BV35" s="165"/>
      <c r="BW35" s="373">
        <f t="shared" ref="BW35:BW43" si="2">IF(BY35="","",BW34+1)</f>
        <v>19</v>
      </c>
      <c r="BX35" s="373"/>
      <c r="BY35" s="372" t="str">
        <f>IF('各会計、関係団体の財政状況及び健全化判断比率'!B69="","",'各会計、関係団体の財政状況及び健全化判断比率'!B69)</f>
        <v>鳥取県町村職員退職手当組合</v>
      </c>
      <c r="BZ35" s="372"/>
      <c r="CA35" s="372"/>
      <c r="CB35" s="372"/>
      <c r="CC35" s="372"/>
      <c r="CD35" s="372"/>
      <c r="CE35" s="372"/>
      <c r="CF35" s="372"/>
      <c r="CG35" s="372"/>
      <c r="CH35" s="372"/>
      <c r="CI35" s="372"/>
      <c r="CJ35" s="372"/>
      <c r="CK35" s="372"/>
      <c r="CL35" s="372"/>
      <c r="CM35" s="372"/>
      <c r="CN35" s="165"/>
      <c r="CO35" s="373">
        <f t="shared" ref="CO35:CO43" si="3">IF(CQ35="","",CO34+1)</f>
        <v>25</v>
      </c>
      <c r="CP35" s="373"/>
      <c r="CQ35" s="372" t="str">
        <f>IF('各会計、関係団体の財政状況及び健全化判断比率'!BS8="","",'各会計、関係団体の財政状況及び健全化判断比率'!BS8)</f>
        <v>大山観光局</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住宅新築資金等貸付事業特別会計</v>
      </c>
      <c r="F36" s="372"/>
      <c r="G36" s="372"/>
      <c r="H36" s="372"/>
      <c r="I36" s="372"/>
      <c r="J36" s="372"/>
      <c r="K36" s="372"/>
      <c r="L36" s="372"/>
      <c r="M36" s="372"/>
      <c r="N36" s="372"/>
      <c r="O36" s="372"/>
      <c r="P36" s="372"/>
      <c r="Q36" s="372"/>
      <c r="R36" s="372"/>
      <c r="S36" s="372"/>
      <c r="T36" s="165"/>
      <c r="U36" s="373">
        <f t="shared" ref="U36:U43" si="4">IF(W36="","",U35+1)</f>
        <v>7</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12</v>
      </c>
      <c r="BF36" s="373"/>
      <c r="BG36" s="372" t="str">
        <f>IF('各会計、関係団体の財政状況及び健全化判断比率'!B35="","",'各会計、関係団体の財政状況及び健全化判断比率'!B35)</f>
        <v>農業集落排水事業特別会計</v>
      </c>
      <c r="BH36" s="372"/>
      <c r="BI36" s="372"/>
      <c r="BJ36" s="372"/>
      <c r="BK36" s="372"/>
      <c r="BL36" s="372"/>
      <c r="BM36" s="372"/>
      <c r="BN36" s="372"/>
      <c r="BO36" s="372"/>
      <c r="BP36" s="372"/>
      <c r="BQ36" s="372"/>
      <c r="BR36" s="372"/>
      <c r="BS36" s="372"/>
      <c r="BT36" s="372"/>
      <c r="BU36" s="372"/>
      <c r="BV36" s="165"/>
      <c r="BW36" s="373">
        <f t="shared" si="2"/>
        <v>20</v>
      </c>
      <c r="BX36" s="373"/>
      <c r="BY36" s="372" t="str">
        <f>IF('各会計、関係団体の財政状況及び健全化判断比率'!B70="","",'各会計、関係団体の財政状況及び健全化判断比率'!B70)</f>
        <v>鳥取県後期高齢者医療広域連合　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f>IF(E37="","",C36+1)</f>
        <v>4</v>
      </c>
      <c r="D37" s="373"/>
      <c r="E37" s="372" t="str">
        <f>IF('各会計、関係団体の財政状況及び健全化判断比率'!B10="","",'各会計、関係団体の財政状況及び健全化判断比率'!B10)</f>
        <v>開拓専用水道特別会計</v>
      </c>
      <c r="F37" s="372"/>
      <c r="G37" s="372"/>
      <c r="H37" s="372"/>
      <c r="I37" s="372"/>
      <c r="J37" s="372"/>
      <c r="K37" s="372"/>
      <c r="L37" s="372"/>
      <c r="M37" s="372"/>
      <c r="N37" s="372"/>
      <c r="O37" s="372"/>
      <c r="P37" s="372"/>
      <c r="Q37" s="372"/>
      <c r="R37" s="372"/>
      <c r="S37" s="372"/>
      <c r="T37" s="165"/>
      <c r="U37" s="373">
        <f t="shared" si="4"/>
        <v>8</v>
      </c>
      <c r="V37" s="373"/>
      <c r="W37" s="372" t="str">
        <f>IF('各会計、関係団体の財政状況及び健全化判断比率'!B31="","",'各会計、関係団体の財政状況及び健全化判断比率'!B31)</f>
        <v>介護保険特別会計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13</v>
      </c>
      <c r="BF37" s="373"/>
      <c r="BG37" s="372" t="str">
        <f>IF('各会計、関係団体の財政状況及び健全化判断比率'!B36="","",'各会計、関係団体の財政状況及び健全化判断比率'!B36)</f>
        <v>公共下水道事業特別会計</v>
      </c>
      <c r="BH37" s="372"/>
      <c r="BI37" s="372"/>
      <c r="BJ37" s="372"/>
      <c r="BK37" s="372"/>
      <c r="BL37" s="372"/>
      <c r="BM37" s="372"/>
      <c r="BN37" s="372"/>
      <c r="BO37" s="372"/>
      <c r="BP37" s="372"/>
      <c r="BQ37" s="372"/>
      <c r="BR37" s="372"/>
      <c r="BS37" s="372"/>
      <c r="BT37" s="372"/>
      <c r="BU37" s="372"/>
      <c r="BV37" s="165"/>
      <c r="BW37" s="373">
        <f t="shared" si="2"/>
        <v>21</v>
      </c>
      <c r="BX37" s="373"/>
      <c r="BY37" s="372" t="str">
        <f>IF('各会計、関係団体の財政状況及び健全化判断比率'!B71="","",'各会計、関係団体の財政状況及び健全化判断比率'!B71)</f>
        <v>鳥取県後期高齢者医療広域連合　後期高齢者医療特別会計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f t="shared" si="1"/>
        <v>14</v>
      </c>
      <c r="BF38" s="373"/>
      <c r="BG38" s="372" t="str">
        <f>IF('各会計、関係団体の財政状況及び健全化判断比率'!B37="","",'各会計、関係団体の財政状況及び健全化判断比率'!B37)</f>
        <v>風力発電事業特別会計</v>
      </c>
      <c r="BH38" s="372"/>
      <c r="BI38" s="372"/>
      <c r="BJ38" s="372"/>
      <c r="BK38" s="372"/>
      <c r="BL38" s="372"/>
      <c r="BM38" s="372"/>
      <c r="BN38" s="372"/>
      <c r="BO38" s="372"/>
      <c r="BP38" s="372"/>
      <c r="BQ38" s="372"/>
      <c r="BR38" s="372"/>
      <c r="BS38" s="372"/>
      <c r="BT38" s="372"/>
      <c r="BU38" s="372"/>
      <c r="BV38" s="165"/>
      <c r="BW38" s="373">
        <f t="shared" si="2"/>
        <v>22</v>
      </c>
      <c r="BX38" s="373"/>
      <c r="BY38" s="372" t="str">
        <f>IF('各会計、関係団体の財政状況及び健全化判断比率'!B72="","",'各会計、関係団体の財政状況及び健全化判断比率'!B72)</f>
        <v>鳥取県町村消防災害補償組合　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f t="shared" si="1"/>
        <v>15</v>
      </c>
      <c r="BF39" s="373"/>
      <c r="BG39" s="372" t="str">
        <f>IF('各会計、関係団体の財政状況及び健全化判断比率'!B38="","",'各会計、関係団体の財政状況及び健全化判断比率'!B38)</f>
        <v>温泉事業特別会計</v>
      </c>
      <c r="BH39" s="372"/>
      <c r="BI39" s="372"/>
      <c r="BJ39" s="372"/>
      <c r="BK39" s="372"/>
      <c r="BL39" s="372"/>
      <c r="BM39" s="372"/>
      <c r="BN39" s="372"/>
      <c r="BO39" s="372"/>
      <c r="BP39" s="372"/>
      <c r="BQ39" s="372"/>
      <c r="BR39" s="372"/>
      <c r="BS39" s="372"/>
      <c r="BT39" s="372"/>
      <c r="BU39" s="372"/>
      <c r="BV39" s="165"/>
      <c r="BW39" s="373">
        <f t="shared" si="2"/>
        <v>23</v>
      </c>
      <c r="BX39" s="373"/>
      <c r="BY39" s="372" t="str">
        <f>IF('各会計、関係団体の財政状況及び健全化判断比率'!B73="","",'各会計、関係団体の財政状況及び健全化判断比率'!B73)</f>
        <v>鳥取県町村消防災害補償組合職員退職手当積立特別会計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f t="shared" si="1"/>
        <v>16</v>
      </c>
      <c r="BF40" s="373"/>
      <c r="BG40" s="372" t="str">
        <f>IF('各会計、関係団体の財政状況及び健全化判断比率'!B39="","",'各会計、関係団体の財政状況及び健全化判断比率'!B39)</f>
        <v>索道事業特別会計</v>
      </c>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f t="shared" si="1"/>
        <v>17</v>
      </c>
      <c r="BF41" s="373"/>
      <c r="BG41" s="372" t="str">
        <f>IF('各会計、関係団体の財政状況及び健全化判断比率'!B40="","",'各会計、関係団体の財政状況及び健全化判断比率'!B40)</f>
        <v>宅地造成事業特別会計</v>
      </c>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c r="A34" s="22"/>
      <c r="B34" s="31"/>
      <c r="C34" s="1181" t="s">
        <v>534</v>
      </c>
      <c r="D34" s="1181"/>
      <c r="E34" s="1182"/>
      <c r="F34" s="32">
        <v>4.2699999999999996</v>
      </c>
      <c r="G34" s="33">
        <v>4.47</v>
      </c>
      <c r="H34" s="33">
        <v>4.87</v>
      </c>
      <c r="I34" s="33">
        <v>5.65</v>
      </c>
      <c r="J34" s="34">
        <v>8.24</v>
      </c>
      <c r="K34" s="22"/>
      <c r="L34" s="22"/>
      <c r="M34" s="22"/>
      <c r="N34" s="22"/>
      <c r="O34" s="22"/>
      <c r="P34" s="22"/>
    </row>
    <row r="35" spans="1:16" ht="39" customHeight="1">
      <c r="A35" s="22"/>
      <c r="B35" s="35"/>
      <c r="C35" s="1175" t="s">
        <v>535</v>
      </c>
      <c r="D35" s="1176"/>
      <c r="E35" s="1177"/>
      <c r="F35" s="36">
        <v>2.35</v>
      </c>
      <c r="G35" s="37">
        <v>2.4</v>
      </c>
      <c r="H35" s="37">
        <v>2.2200000000000002</v>
      </c>
      <c r="I35" s="37">
        <v>2.14</v>
      </c>
      <c r="J35" s="38">
        <v>2.34</v>
      </c>
      <c r="K35" s="22"/>
      <c r="L35" s="22"/>
      <c r="M35" s="22"/>
      <c r="N35" s="22"/>
      <c r="O35" s="22"/>
      <c r="P35" s="22"/>
    </row>
    <row r="36" spans="1:16" ht="39" customHeight="1">
      <c r="A36" s="22"/>
      <c r="B36" s="35"/>
      <c r="C36" s="1175" t="s">
        <v>536</v>
      </c>
      <c r="D36" s="1176"/>
      <c r="E36" s="1177"/>
      <c r="F36" s="36">
        <v>0</v>
      </c>
      <c r="G36" s="37">
        <v>2.11</v>
      </c>
      <c r="H36" s="37">
        <v>0.76</v>
      </c>
      <c r="I36" s="37">
        <v>0</v>
      </c>
      <c r="J36" s="38">
        <v>1.07</v>
      </c>
      <c r="K36" s="22"/>
      <c r="L36" s="22"/>
      <c r="M36" s="22"/>
      <c r="N36" s="22"/>
      <c r="O36" s="22"/>
      <c r="P36" s="22"/>
    </row>
    <row r="37" spans="1:16" ht="39" customHeight="1">
      <c r="A37" s="22"/>
      <c r="B37" s="35"/>
      <c r="C37" s="1175" t="s">
        <v>537</v>
      </c>
      <c r="D37" s="1176"/>
      <c r="E37" s="1177"/>
      <c r="F37" s="36">
        <v>0.01</v>
      </c>
      <c r="G37" s="37">
        <v>0.49</v>
      </c>
      <c r="H37" s="37" t="s">
        <v>538</v>
      </c>
      <c r="I37" s="37">
        <v>0.47</v>
      </c>
      <c r="J37" s="38">
        <v>0.88</v>
      </c>
      <c r="K37" s="22"/>
      <c r="L37" s="22"/>
      <c r="M37" s="22"/>
      <c r="N37" s="22"/>
      <c r="O37" s="22"/>
      <c r="P37" s="22"/>
    </row>
    <row r="38" spans="1:16" ht="39" customHeight="1">
      <c r="A38" s="22"/>
      <c r="B38" s="35"/>
      <c r="C38" s="1175" t="s">
        <v>539</v>
      </c>
      <c r="D38" s="1176"/>
      <c r="E38" s="1177"/>
      <c r="F38" s="36">
        <v>0.56000000000000005</v>
      </c>
      <c r="G38" s="37">
        <v>0.72</v>
      </c>
      <c r="H38" s="37">
        <v>0.43</v>
      </c>
      <c r="I38" s="37">
        <v>0.84</v>
      </c>
      <c r="J38" s="38">
        <v>0.36</v>
      </c>
      <c r="K38" s="22"/>
      <c r="L38" s="22"/>
      <c r="M38" s="22"/>
      <c r="N38" s="22"/>
      <c r="O38" s="22"/>
      <c r="P38" s="22"/>
    </row>
    <row r="39" spans="1:16" ht="39" customHeight="1">
      <c r="A39" s="22"/>
      <c r="B39" s="35"/>
      <c r="C39" s="1175" t="s">
        <v>540</v>
      </c>
      <c r="D39" s="1176"/>
      <c r="E39" s="1177"/>
      <c r="F39" s="36">
        <v>0</v>
      </c>
      <c r="G39" s="37">
        <v>0</v>
      </c>
      <c r="H39" s="37">
        <v>0.01</v>
      </c>
      <c r="I39" s="37">
        <v>0.1</v>
      </c>
      <c r="J39" s="38">
        <v>0.05</v>
      </c>
      <c r="K39" s="22"/>
      <c r="L39" s="22"/>
      <c r="M39" s="22"/>
      <c r="N39" s="22"/>
      <c r="O39" s="22"/>
      <c r="P39" s="22"/>
    </row>
    <row r="40" spans="1:16" ht="39" customHeight="1">
      <c r="A40" s="22"/>
      <c r="B40" s="35"/>
      <c r="C40" s="1175" t="s">
        <v>541</v>
      </c>
      <c r="D40" s="1176"/>
      <c r="E40" s="1177"/>
      <c r="F40" s="36">
        <v>0.06</v>
      </c>
      <c r="G40" s="37">
        <v>0.05</v>
      </c>
      <c r="H40" s="37">
        <v>0.05</v>
      </c>
      <c r="I40" s="37">
        <v>0.02</v>
      </c>
      <c r="J40" s="38">
        <v>0.01</v>
      </c>
      <c r="K40" s="22"/>
      <c r="L40" s="22"/>
      <c r="M40" s="22"/>
      <c r="N40" s="22"/>
      <c r="O40" s="22"/>
      <c r="P40" s="22"/>
    </row>
    <row r="41" spans="1:16" ht="39" customHeight="1">
      <c r="A41" s="22"/>
      <c r="B41" s="35"/>
      <c r="C41" s="1175" t="s">
        <v>542</v>
      </c>
      <c r="D41" s="1176"/>
      <c r="E41" s="1177"/>
      <c r="F41" s="36">
        <v>0.01</v>
      </c>
      <c r="G41" s="37">
        <v>0</v>
      </c>
      <c r="H41" s="37">
        <v>0</v>
      </c>
      <c r="I41" s="37">
        <v>0</v>
      </c>
      <c r="J41" s="38">
        <v>0</v>
      </c>
      <c r="K41" s="22"/>
      <c r="L41" s="22"/>
      <c r="M41" s="22"/>
      <c r="N41" s="22"/>
      <c r="O41" s="22"/>
      <c r="P41" s="22"/>
    </row>
    <row r="42" spans="1:16" ht="39" customHeight="1">
      <c r="A42" s="22"/>
      <c r="B42" s="39"/>
      <c r="C42" s="1175" t="s">
        <v>543</v>
      </c>
      <c r="D42" s="1176"/>
      <c r="E42" s="1177"/>
      <c r="F42" s="36" t="s">
        <v>489</v>
      </c>
      <c r="G42" s="37" t="s">
        <v>489</v>
      </c>
      <c r="H42" s="37" t="s">
        <v>489</v>
      </c>
      <c r="I42" s="37" t="s">
        <v>489</v>
      </c>
      <c r="J42" s="38" t="s">
        <v>489</v>
      </c>
      <c r="K42" s="22"/>
      <c r="L42" s="22"/>
      <c r="M42" s="22"/>
      <c r="N42" s="22"/>
      <c r="O42" s="22"/>
      <c r="P42" s="22"/>
    </row>
    <row r="43" spans="1:16" ht="39" customHeight="1" thickBot="1">
      <c r="A43" s="22"/>
      <c r="B43" s="40"/>
      <c r="C43" s="1178" t="s">
        <v>544</v>
      </c>
      <c r="D43" s="1179"/>
      <c r="E43" s="1180"/>
      <c r="F43" s="41">
        <v>0.12</v>
      </c>
      <c r="G43" s="42">
        <v>0.03</v>
      </c>
      <c r="H43" s="42">
        <v>0</v>
      </c>
      <c r="I43" s="42">
        <v>0.02</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c r="A45" s="48"/>
      <c r="B45" s="1191" t="s">
        <v>11</v>
      </c>
      <c r="C45" s="1192"/>
      <c r="D45" s="58"/>
      <c r="E45" s="1197" t="s">
        <v>12</v>
      </c>
      <c r="F45" s="1197"/>
      <c r="G45" s="1197"/>
      <c r="H45" s="1197"/>
      <c r="I45" s="1197"/>
      <c r="J45" s="1198"/>
      <c r="K45" s="59">
        <v>1989</v>
      </c>
      <c r="L45" s="60">
        <v>1773</v>
      </c>
      <c r="M45" s="60">
        <v>1596</v>
      </c>
      <c r="N45" s="60">
        <v>1482</v>
      </c>
      <c r="O45" s="61">
        <v>1567</v>
      </c>
      <c r="P45" s="48"/>
      <c r="Q45" s="48"/>
      <c r="R45" s="48"/>
      <c r="S45" s="48"/>
      <c r="T45" s="48"/>
      <c r="U45" s="48"/>
    </row>
    <row r="46" spans="1:21" ht="30.75" customHeight="1">
      <c r="A46" s="48"/>
      <c r="B46" s="1193"/>
      <c r="C46" s="1194"/>
      <c r="D46" s="62"/>
      <c r="E46" s="1185" t="s">
        <v>13</v>
      </c>
      <c r="F46" s="1185"/>
      <c r="G46" s="1185"/>
      <c r="H46" s="1185"/>
      <c r="I46" s="1185"/>
      <c r="J46" s="1186"/>
      <c r="K46" s="63" t="s">
        <v>489</v>
      </c>
      <c r="L46" s="64" t="s">
        <v>489</v>
      </c>
      <c r="M46" s="64" t="s">
        <v>489</v>
      </c>
      <c r="N46" s="64" t="s">
        <v>489</v>
      </c>
      <c r="O46" s="65" t="s">
        <v>489</v>
      </c>
      <c r="P46" s="48"/>
      <c r="Q46" s="48"/>
      <c r="R46" s="48"/>
      <c r="S46" s="48"/>
      <c r="T46" s="48"/>
      <c r="U46" s="48"/>
    </row>
    <row r="47" spans="1:21" ht="30.75" customHeight="1">
      <c r="A47" s="48"/>
      <c r="B47" s="1193"/>
      <c r="C47" s="1194"/>
      <c r="D47" s="62"/>
      <c r="E47" s="1185" t="s">
        <v>14</v>
      </c>
      <c r="F47" s="1185"/>
      <c r="G47" s="1185"/>
      <c r="H47" s="1185"/>
      <c r="I47" s="1185"/>
      <c r="J47" s="1186"/>
      <c r="K47" s="63" t="s">
        <v>489</v>
      </c>
      <c r="L47" s="64" t="s">
        <v>489</v>
      </c>
      <c r="M47" s="64" t="s">
        <v>489</v>
      </c>
      <c r="N47" s="64" t="s">
        <v>489</v>
      </c>
      <c r="O47" s="65" t="s">
        <v>489</v>
      </c>
      <c r="P47" s="48"/>
      <c r="Q47" s="48"/>
      <c r="R47" s="48"/>
      <c r="S47" s="48"/>
      <c r="T47" s="48"/>
      <c r="U47" s="48"/>
    </row>
    <row r="48" spans="1:21" ht="30.75" customHeight="1">
      <c r="A48" s="48"/>
      <c r="B48" s="1193"/>
      <c r="C48" s="1194"/>
      <c r="D48" s="62"/>
      <c r="E48" s="1185" t="s">
        <v>15</v>
      </c>
      <c r="F48" s="1185"/>
      <c r="G48" s="1185"/>
      <c r="H48" s="1185"/>
      <c r="I48" s="1185"/>
      <c r="J48" s="1186"/>
      <c r="K48" s="63">
        <v>590</v>
      </c>
      <c r="L48" s="64">
        <v>559</v>
      </c>
      <c r="M48" s="64">
        <v>531</v>
      </c>
      <c r="N48" s="64">
        <v>541</v>
      </c>
      <c r="O48" s="65">
        <v>508</v>
      </c>
      <c r="P48" s="48"/>
      <c r="Q48" s="48"/>
      <c r="R48" s="48"/>
      <c r="S48" s="48"/>
      <c r="T48" s="48"/>
      <c r="U48" s="48"/>
    </row>
    <row r="49" spans="1:21" ht="30.75" customHeight="1">
      <c r="A49" s="48"/>
      <c r="B49" s="1193"/>
      <c r="C49" s="1194"/>
      <c r="D49" s="62"/>
      <c r="E49" s="1185" t="s">
        <v>16</v>
      </c>
      <c r="F49" s="1185"/>
      <c r="G49" s="1185"/>
      <c r="H49" s="1185"/>
      <c r="I49" s="1185"/>
      <c r="J49" s="1186"/>
      <c r="K49" s="63">
        <v>66</v>
      </c>
      <c r="L49" s="64">
        <v>52</v>
      </c>
      <c r="M49" s="64">
        <v>53</v>
      </c>
      <c r="N49" s="64">
        <v>54</v>
      </c>
      <c r="O49" s="65">
        <v>47</v>
      </c>
      <c r="P49" s="48"/>
      <c r="Q49" s="48"/>
      <c r="R49" s="48"/>
      <c r="S49" s="48"/>
      <c r="T49" s="48"/>
      <c r="U49" s="48"/>
    </row>
    <row r="50" spans="1:21" ht="30.75" customHeight="1">
      <c r="A50" s="48"/>
      <c r="B50" s="1193"/>
      <c r="C50" s="1194"/>
      <c r="D50" s="62"/>
      <c r="E50" s="1185" t="s">
        <v>17</v>
      </c>
      <c r="F50" s="1185"/>
      <c r="G50" s="1185"/>
      <c r="H50" s="1185"/>
      <c r="I50" s="1185"/>
      <c r="J50" s="1186"/>
      <c r="K50" s="63" t="s">
        <v>489</v>
      </c>
      <c r="L50" s="64" t="s">
        <v>489</v>
      </c>
      <c r="M50" s="64" t="s">
        <v>489</v>
      </c>
      <c r="N50" s="64" t="s">
        <v>489</v>
      </c>
      <c r="O50" s="65" t="s">
        <v>489</v>
      </c>
      <c r="P50" s="48"/>
      <c r="Q50" s="48"/>
      <c r="R50" s="48"/>
      <c r="S50" s="48"/>
      <c r="T50" s="48"/>
      <c r="U50" s="48"/>
    </row>
    <row r="51" spans="1:21" ht="30.75" customHeight="1">
      <c r="A51" s="48"/>
      <c r="B51" s="1195"/>
      <c r="C51" s="1196"/>
      <c r="D51" s="66"/>
      <c r="E51" s="1185" t="s">
        <v>18</v>
      </c>
      <c r="F51" s="1185"/>
      <c r="G51" s="1185"/>
      <c r="H51" s="1185"/>
      <c r="I51" s="1185"/>
      <c r="J51" s="1186"/>
      <c r="K51" s="63" t="s">
        <v>489</v>
      </c>
      <c r="L51" s="64" t="s">
        <v>489</v>
      </c>
      <c r="M51" s="64" t="s">
        <v>489</v>
      </c>
      <c r="N51" s="64" t="s">
        <v>489</v>
      </c>
      <c r="O51" s="65" t="s">
        <v>489</v>
      </c>
      <c r="P51" s="48"/>
      <c r="Q51" s="48"/>
      <c r="R51" s="48"/>
      <c r="S51" s="48"/>
      <c r="T51" s="48"/>
      <c r="U51" s="48"/>
    </row>
    <row r="52" spans="1:21" ht="30.75" customHeight="1">
      <c r="A52" s="48"/>
      <c r="B52" s="1183" t="s">
        <v>19</v>
      </c>
      <c r="C52" s="1184"/>
      <c r="D52" s="66"/>
      <c r="E52" s="1185" t="s">
        <v>20</v>
      </c>
      <c r="F52" s="1185"/>
      <c r="G52" s="1185"/>
      <c r="H52" s="1185"/>
      <c r="I52" s="1185"/>
      <c r="J52" s="1186"/>
      <c r="K52" s="63">
        <v>1589</v>
      </c>
      <c r="L52" s="64">
        <v>1587</v>
      </c>
      <c r="M52" s="64">
        <v>1547</v>
      </c>
      <c r="N52" s="64">
        <v>1597</v>
      </c>
      <c r="O52" s="65">
        <v>1642</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1056</v>
      </c>
      <c r="L53" s="69">
        <v>797</v>
      </c>
      <c r="M53" s="69">
        <v>633</v>
      </c>
      <c r="N53" s="69">
        <v>480</v>
      </c>
      <c r="O53" s="70">
        <v>480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529</v>
      </c>
      <c r="J40" s="79" t="s">
        <v>530</v>
      </c>
      <c r="K40" s="79" t="s">
        <v>531</v>
      </c>
      <c r="L40" s="79" t="s">
        <v>532</v>
      </c>
      <c r="M40" s="80" t="s">
        <v>533</v>
      </c>
    </row>
    <row r="41" spans="2:13" ht="27.75" customHeight="1">
      <c r="B41" s="1211" t="s">
        <v>24</v>
      </c>
      <c r="C41" s="1212"/>
      <c r="D41" s="81"/>
      <c r="E41" s="1213" t="s">
        <v>25</v>
      </c>
      <c r="F41" s="1213"/>
      <c r="G41" s="1213"/>
      <c r="H41" s="1214"/>
      <c r="I41" s="82">
        <v>12939</v>
      </c>
      <c r="J41" s="83">
        <v>12274</v>
      </c>
      <c r="K41" s="83">
        <v>11997</v>
      </c>
      <c r="L41" s="83">
        <v>11495</v>
      </c>
      <c r="M41" s="84">
        <v>11072</v>
      </c>
    </row>
    <row r="42" spans="2:13" ht="27.75" customHeight="1">
      <c r="B42" s="1201"/>
      <c r="C42" s="1202"/>
      <c r="D42" s="85"/>
      <c r="E42" s="1205" t="s">
        <v>26</v>
      </c>
      <c r="F42" s="1205"/>
      <c r="G42" s="1205"/>
      <c r="H42" s="1206"/>
      <c r="I42" s="86">
        <v>18</v>
      </c>
      <c r="J42" s="87">
        <v>15</v>
      </c>
      <c r="K42" s="87">
        <v>11</v>
      </c>
      <c r="L42" s="87">
        <v>9</v>
      </c>
      <c r="M42" s="88">
        <v>8</v>
      </c>
    </row>
    <row r="43" spans="2:13" ht="27.75" customHeight="1">
      <c r="B43" s="1201"/>
      <c r="C43" s="1202"/>
      <c r="D43" s="85"/>
      <c r="E43" s="1205" t="s">
        <v>27</v>
      </c>
      <c r="F43" s="1205"/>
      <c r="G43" s="1205"/>
      <c r="H43" s="1206"/>
      <c r="I43" s="86">
        <v>7466</v>
      </c>
      <c r="J43" s="87">
        <v>7179</v>
      </c>
      <c r="K43" s="87">
        <v>6464</v>
      </c>
      <c r="L43" s="87">
        <v>5817</v>
      </c>
      <c r="M43" s="88">
        <v>5452</v>
      </c>
    </row>
    <row r="44" spans="2:13" ht="27.75" customHeight="1">
      <c r="B44" s="1201"/>
      <c r="C44" s="1202"/>
      <c r="D44" s="85"/>
      <c r="E44" s="1205" t="s">
        <v>28</v>
      </c>
      <c r="F44" s="1205"/>
      <c r="G44" s="1205"/>
      <c r="H44" s="1206"/>
      <c r="I44" s="86">
        <v>269</v>
      </c>
      <c r="J44" s="87">
        <v>256</v>
      </c>
      <c r="K44" s="87">
        <v>314</v>
      </c>
      <c r="L44" s="87">
        <v>360</v>
      </c>
      <c r="M44" s="88">
        <v>336</v>
      </c>
    </row>
    <row r="45" spans="2:13" ht="27.75" customHeight="1">
      <c r="B45" s="1201"/>
      <c r="C45" s="1202"/>
      <c r="D45" s="85"/>
      <c r="E45" s="1205" t="s">
        <v>29</v>
      </c>
      <c r="F45" s="1205"/>
      <c r="G45" s="1205"/>
      <c r="H45" s="1206"/>
      <c r="I45" s="86">
        <v>1597</v>
      </c>
      <c r="J45" s="87">
        <v>1611</v>
      </c>
      <c r="K45" s="87">
        <v>1338</v>
      </c>
      <c r="L45" s="87">
        <v>1285</v>
      </c>
      <c r="M45" s="88">
        <v>1177</v>
      </c>
    </row>
    <row r="46" spans="2:13" ht="27.75" customHeight="1">
      <c r="B46" s="1201"/>
      <c r="C46" s="1202"/>
      <c r="D46" s="85"/>
      <c r="E46" s="1205" t="s">
        <v>30</v>
      </c>
      <c r="F46" s="1205"/>
      <c r="G46" s="1205"/>
      <c r="H46" s="1206"/>
      <c r="I46" s="86">
        <v>1</v>
      </c>
      <c r="J46" s="87">
        <v>1</v>
      </c>
      <c r="K46" s="87">
        <v>0</v>
      </c>
      <c r="L46" s="87">
        <v>0</v>
      </c>
      <c r="M46" s="88">
        <v>0</v>
      </c>
    </row>
    <row r="47" spans="2:13" ht="27.75" customHeight="1">
      <c r="B47" s="1201"/>
      <c r="C47" s="1202"/>
      <c r="D47" s="85"/>
      <c r="E47" s="1205" t="s">
        <v>31</v>
      </c>
      <c r="F47" s="1205"/>
      <c r="G47" s="1205"/>
      <c r="H47" s="1206"/>
      <c r="I47" s="86" t="s">
        <v>489</v>
      </c>
      <c r="J47" s="87" t="s">
        <v>489</v>
      </c>
      <c r="K47" s="87" t="s">
        <v>489</v>
      </c>
      <c r="L47" s="87" t="s">
        <v>489</v>
      </c>
      <c r="M47" s="88" t="s">
        <v>489</v>
      </c>
    </row>
    <row r="48" spans="2:13" ht="27.75" customHeight="1">
      <c r="B48" s="1203"/>
      <c r="C48" s="1204"/>
      <c r="D48" s="85"/>
      <c r="E48" s="1205" t="s">
        <v>32</v>
      </c>
      <c r="F48" s="1205"/>
      <c r="G48" s="1205"/>
      <c r="H48" s="1206"/>
      <c r="I48" s="86" t="s">
        <v>489</v>
      </c>
      <c r="J48" s="87" t="s">
        <v>489</v>
      </c>
      <c r="K48" s="87" t="s">
        <v>489</v>
      </c>
      <c r="L48" s="87" t="s">
        <v>489</v>
      </c>
      <c r="M48" s="88" t="s">
        <v>489</v>
      </c>
    </row>
    <row r="49" spans="2:13" ht="27.75" customHeight="1">
      <c r="B49" s="1199" t="s">
        <v>33</v>
      </c>
      <c r="C49" s="1200"/>
      <c r="D49" s="89"/>
      <c r="E49" s="1205" t="s">
        <v>34</v>
      </c>
      <c r="F49" s="1205"/>
      <c r="G49" s="1205"/>
      <c r="H49" s="1206"/>
      <c r="I49" s="86">
        <v>3780</v>
      </c>
      <c r="J49" s="87">
        <v>3964</v>
      </c>
      <c r="K49" s="87">
        <v>4034</v>
      </c>
      <c r="L49" s="87">
        <v>4289</v>
      </c>
      <c r="M49" s="88">
        <v>4485</v>
      </c>
    </row>
    <row r="50" spans="2:13" ht="27.75" customHeight="1">
      <c r="B50" s="1201"/>
      <c r="C50" s="1202"/>
      <c r="D50" s="85"/>
      <c r="E50" s="1205" t="s">
        <v>35</v>
      </c>
      <c r="F50" s="1205"/>
      <c r="G50" s="1205"/>
      <c r="H50" s="1206"/>
      <c r="I50" s="86">
        <v>499</v>
      </c>
      <c r="J50" s="87">
        <v>396</v>
      </c>
      <c r="K50" s="87">
        <v>333</v>
      </c>
      <c r="L50" s="87">
        <v>277</v>
      </c>
      <c r="M50" s="88">
        <v>245</v>
      </c>
    </row>
    <row r="51" spans="2:13" ht="27.75" customHeight="1">
      <c r="B51" s="1203"/>
      <c r="C51" s="1204"/>
      <c r="D51" s="85"/>
      <c r="E51" s="1205" t="s">
        <v>36</v>
      </c>
      <c r="F51" s="1205"/>
      <c r="G51" s="1205"/>
      <c r="H51" s="1206"/>
      <c r="I51" s="86">
        <v>14977</v>
      </c>
      <c r="J51" s="87">
        <v>14649</v>
      </c>
      <c r="K51" s="87">
        <v>14259</v>
      </c>
      <c r="L51" s="87">
        <v>13794</v>
      </c>
      <c r="M51" s="88">
        <v>13355</v>
      </c>
    </row>
    <row r="52" spans="2:13" ht="27.75" customHeight="1" thickBot="1">
      <c r="B52" s="1207" t="s">
        <v>37</v>
      </c>
      <c r="C52" s="1208"/>
      <c r="D52" s="90"/>
      <c r="E52" s="1209" t="s">
        <v>38</v>
      </c>
      <c r="F52" s="1209"/>
      <c r="G52" s="1209"/>
      <c r="H52" s="1210"/>
      <c r="I52" s="91">
        <v>3034</v>
      </c>
      <c r="J52" s="92">
        <v>2327</v>
      </c>
      <c r="K52" s="92">
        <v>1498</v>
      </c>
      <c r="L52" s="92">
        <v>606</v>
      </c>
      <c r="M52" s="93">
        <v>-39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557</v>
      </c>
      <c r="C41" s="246"/>
      <c r="D41" s="246"/>
      <c r="E41" s="246"/>
      <c r="F41" s="246"/>
      <c r="G41" s="246"/>
      <c r="H41" s="246"/>
      <c r="I41" s="246"/>
      <c r="J41" s="246"/>
      <c r="K41" s="246"/>
      <c r="L41" s="246"/>
      <c r="M41" s="246"/>
      <c r="N41" s="246"/>
      <c r="O41" s="246"/>
      <c r="P41" s="247"/>
    </row>
    <row r="42" spans="2:17">
      <c r="B42" s="248"/>
      <c r="C42" s="244"/>
      <c r="D42" s="244"/>
      <c r="E42" s="244"/>
      <c r="F42" s="244"/>
      <c r="G42" s="351" t="s">
        <v>558</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559</v>
      </c>
    </row>
    <row r="50" spans="1:17">
      <c r="B50" s="248"/>
      <c r="C50" s="244"/>
      <c r="D50" s="244"/>
      <c r="E50" s="244"/>
      <c r="F50" s="244"/>
      <c r="G50" s="1224"/>
      <c r="H50" s="1225"/>
      <c r="I50" s="1225"/>
      <c r="J50" s="1226"/>
      <c r="K50" s="354" t="s">
        <v>529</v>
      </c>
      <c r="L50" s="354" t="s">
        <v>530</v>
      </c>
      <c r="M50" s="354" t="s">
        <v>531</v>
      </c>
      <c r="N50" s="354" t="s">
        <v>532</v>
      </c>
      <c r="O50" s="354" t="s">
        <v>533</v>
      </c>
    </row>
    <row r="51" spans="1:17">
      <c r="B51" s="248"/>
      <c r="C51" s="244"/>
      <c r="D51" s="244"/>
      <c r="E51" s="244"/>
      <c r="F51" s="244"/>
      <c r="G51" s="1227" t="s">
        <v>560</v>
      </c>
      <c r="H51" s="1228"/>
      <c r="I51" s="1233" t="s">
        <v>561</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562</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563</v>
      </c>
      <c r="H55" s="1239"/>
      <c r="I55" s="1237" t="s">
        <v>561</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562</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564</v>
      </c>
      <c r="C63" s="244"/>
      <c r="D63" s="244"/>
      <c r="E63" s="244"/>
      <c r="F63" s="244"/>
      <c r="G63" s="244"/>
      <c r="H63" s="244"/>
      <c r="I63" s="244"/>
      <c r="J63" s="244"/>
      <c r="K63" s="244"/>
      <c r="L63" s="244"/>
      <c r="M63" s="244"/>
      <c r="N63" s="244"/>
      <c r="O63" s="244"/>
    </row>
    <row r="64" spans="1:17">
      <c r="B64" s="248"/>
      <c r="C64" s="244"/>
      <c r="D64" s="244"/>
      <c r="E64" s="244"/>
      <c r="F64" s="244"/>
      <c r="G64" s="351" t="s">
        <v>558</v>
      </c>
      <c r="I64" s="352"/>
      <c r="J64" s="352"/>
      <c r="K64" s="352"/>
      <c r="L64" s="244"/>
      <c r="M64" s="244"/>
      <c r="N64" s="244"/>
      <c r="O64" s="244"/>
    </row>
    <row r="65" spans="2:30">
      <c r="B65" s="248"/>
      <c r="C65" s="244"/>
      <c r="D65" s="244"/>
      <c r="E65" s="244"/>
      <c r="F65" s="244"/>
      <c r="G65" s="1247" t="s">
        <v>567</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565</v>
      </c>
      <c r="I71" s="368"/>
      <c r="J71" s="364"/>
      <c r="K71" s="364"/>
      <c r="L71" s="365"/>
      <c r="M71" s="364"/>
      <c r="N71" s="365"/>
      <c r="O71" s="366"/>
    </row>
    <row r="72" spans="2:30">
      <c r="B72" s="248"/>
      <c r="C72" s="244"/>
      <c r="D72" s="244"/>
      <c r="E72" s="244"/>
      <c r="F72" s="244"/>
      <c r="G72" s="1224"/>
      <c r="H72" s="1225"/>
      <c r="I72" s="1225"/>
      <c r="J72" s="1226"/>
      <c r="K72" s="354" t="s">
        <v>529</v>
      </c>
      <c r="L72" s="354" t="s">
        <v>530</v>
      </c>
      <c r="M72" s="354" t="s">
        <v>531</v>
      </c>
      <c r="N72" s="354" t="s">
        <v>532</v>
      </c>
      <c r="O72" s="354" t="s">
        <v>533</v>
      </c>
    </row>
    <row r="73" spans="2:30">
      <c r="B73" s="248"/>
      <c r="C73" s="244"/>
      <c r="D73" s="244"/>
      <c r="E73" s="244"/>
      <c r="F73" s="244"/>
      <c r="G73" s="1227" t="s">
        <v>560</v>
      </c>
      <c r="H73" s="1228"/>
      <c r="I73" s="1233" t="s">
        <v>561</v>
      </c>
      <c r="J73" s="1233"/>
      <c r="K73" s="1248">
        <v>49.9</v>
      </c>
      <c r="L73" s="1248">
        <v>39.5</v>
      </c>
      <c r="M73" s="1236">
        <v>25.4</v>
      </c>
      <c r="N73" s="1236">
        <v>10.3</v>
      </c>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566</v>
      </c>
      <c r="J75" s="1237"/>
      <c r="K75" s="1249">
        <v>17.100000000000001</v>
      </c>
      <c r="L75" s="1249">
        <v>16.3</v>
      </c>
      <c r="M75" s="1249">
        <v>13.9</v>
      </c>
      <c r="N75" s="1249">
        <v>10.8</v>
      </c>
      <c r="O75" s="1249">
        <v>9</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563</v>
      </c>
      <c r="H77" s="1239"/>
      <c r="I77" s="1237" t="s">
        <v>561</v>
      </c>
      <c r="J77" s="1237"/>
      <c r="K77" s="1248">
        <v>86</v>
      </c>
      <c r="L77" s="1248">
        <v>72</v>
      </c>
      <c r="M77" s="1236">
        <v>58.8</v>
      </c>
      <c r="N77" s="1236">
        <v>49.7</v>
      </c>
      <c r="O77" s="1236">
        <v>37.200000000000003</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566</v>
      </c>
      <c r="J79" s="1246"/>
      <c r="K79" s="1251">
        <v>14.5</v>
      </c>
      <c r="L79" s="1251">
        <v>13.3</v>
      </c>
      <c r="M79" s="1251">
        <v>12.4</v>
      </c>
      <c r="N79" s="1251">
        <v>11.2</v>
      </c>
      <c r="O79" s="1251">
        <v>10.1</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528</v>
      </c>
      <c r="G2" s="111"/>
      <c r="H2" s="112"/>
    </row>
    <row r="3" spans="1:8">
      <c r="A3" s="108" t="s">
        <v>521</v>
      </c>
      <c r="B3" s="113"/>
      <c r="C3" s="114"/>
      <c r="D3" s="115">
        <v>89095</v>
      </c>
      <c r="E3" s="116"/>
      <c r="F3" s="117">
        <v>90833</v>
      </c>
      <c r="G3" s="118"/>
      <c r="H3" s="119"/>
    </row>
    <row r="4" spans="1:8">
      <c r="A4" s="120"/>
      <c r="B4" s="121"/>
      <c r="C4" s="122"/>
      <c r="D4" s="123">
        <v>54224</v>
      </c>
      <c r="E4" s="124"/>
      <c r="F4" s="125">
        <v>47037</v>
      </c>
      <c r="G4" s="126"/>
      <c r="H4" s="127"/>
    </row>
    <row r="5" spans="1:8">
      <c r="A5" s="108" t="s">
        <v>523</v>
      </c>
      <c r="B5" s="113"/>
      <c r="C5" s="114"/>
      <c r="D5" s="115">
        <v>45688</v>
      </c>
      <c r="E5" s="116"/>
      <c r="F5" s="117">
        <v>79181</v>
      </c>
      <c r="G5" s="118"/>
      <c r="H5" s="119"/>
    </row>
    <row r="6" spans="1:8">
      <c r="A6" s="120"/>
      <c r="B6" s="121"/>
      <c r="C6" s="122"/>
      <c r="D6" s="123">
        <v>20810</v>
      </c>
      <c r="E6" s="124"/>
      <c r="F6" s="125">
        <v>40448</v>
      </c>
      <c r="G6" s="126"/>
      <c r="H6" s="127"/>
    </row>
    <row r="7" spans="1:8">
      <c r="A7" s="108" t="s">
        <v>524</v>
      </c>
      <c r="B7" s="113"/>
      <c r="C7" s="114"/>
      <c r="D7" s="115">
        <v>86862</v>
      </c>
      <c r="E7" s="116"/>
      <c r="F7" s="117">
        <v>118124</v>
      </c>
      <c r="G7" s="118"/>
      <c r="H7" s="119"/>
    </row>
    <row r="8" spans="1:8">
      <c r="A8" s="120"/>
      <c r="B8" s="121"/>
      <c r="C8" s="122"/>
      <c r="D8" s="123">
        <v>43791</v>
      </c>
      <c r="E8" s="124"/>
      <c r="F8" s="125">
        <v>54614</v>
      </c>
      <c r="G8" s="126"/>
      <c r="H8" s="127"/>
    </row>
    <row r="9" spans="1:8">
      <c r="A9" s="108" t="s">
        <v>525</v>
      </c>
      <c r="B9" s="113"/>
      <c r="C9" s="114"/>
      <c r="D9" s="115">
        <v>64442</v>
      </c>
      <c r="E9" s="116"/>
      <c r="F9" s="117">
        <v>101693</v>
      </c>
      <c r="G9" s="118"/>
      <c r="H9" s="119"/>
    </row>
    <row r="10" spans="1:8">
      <c r="A10" s="120"/>
      <c r="B10" s="121"/>
      <c r="C10" s="122"/>
      <c r="D10" s="123">
        <v>29758</v>
      </c>
      <c r="E10" s="124"/>
      <c r="F10" s="125">
        <v>51066</v>
      </c>
      <c r="G10" s="126"/>
      <c r="H10" s="127"/>
    </row>
    <row r="11" spans="1:8">
      <c r="A11" s="108" t="s">
        <v>526</v>
      </c>
      <c r="B11" s="113"/>
      <c r="C11" s="114"/>
      <c r="D11" s="115">
        <v>65660</v>
      </c>
      <c r="E11" s="116"/>
      <c r="F11" s="117">
        <v>96635</v>
      </c>
      <c r="G11" s="118"/>
      <c r="H11" s="119"/>
    </row>
    <row r="12" spans="1:8">
      <c r="A12" s="120"/>
      <c r="B12" s="121"/>
      <c r="C12" s="128"/>
      <c r="D12" s="123">
        <v>44756</v>
      </c>
      <c r="E12" s="124"/>
      <c r="F12" s="125">
        <v>44408</v>
      </c>
      <c r="G12" s="126"/>
      <c r="H12" s="127"/>
    </row>
    <row r="13" spans="1:8">
      <c r="A13" s="108"/>
      <c r="B13" s="113"/>
      <c r="C13" s="129"/>
      <c r="D13" s="130">
        <v>70349</v>
      </c>
      <c r="E13" s="131"/>
      <c r="F13" s="132">
        <v>97293</v>
      </c>
      <c r="G13" s="133"/>
      <c r="H13" s="119"/>
    </row>
    <row r="14" spans="1:8">
      <c r="A14" s="120"/>
      <c r="B14" s="121"/>
      <c r="C14" s="122"/>
      <c r="D14" s="123">
        <v>38668</v>
      </c>
      <c r="E14" s="124"/>
      <c r="F14" s="125">
        <v>47515</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4.3499999999999996</v>
      </c>
      <c r="C19" s="134">
        <f>ROUND(VALUE(SUBSTITUTE(実質収支比率等に係る経年分析!G$48,"▲","-")),2)</f>
        <v>4.53</v>
      </c>
      <c r="D19" s="134">
        <f>ROUND(VALUE(SUBSTITUTE(実質収支比率等に係る経年分析!H$48,"▲","-")),2)</f>
        <v>4.93</v>
      </c>
      <c r="E19" s="134">
        <f>ROUND(VALUE(SUBSTITUTE(実質収支比率等に係る経年分析!I$48,"▲","-")),2)</f>
        <v>5.68</v>
      </c>
      <c r="F19" s="134">
        <f>ROUND(VALUE(SUBSTITUTE(実質収支比率等に係る経年分析!J$48,"▲","-")),2)</f>
        <v>8.26</v>
      </c>
    </row>
    <row r="20" spans="1:11">
      <c r="A20" s="134" t="s">
        <v>43</v>
      </c>
      <c r="B20" s="134">
        <f>ROUND(VALUE(SUBSTITUTE(実質収支比率等に係る経年分析!F$47,"▲","-")),2)</f>
        <v>20.86</v>
      </c>
      <c r="C20" s="134">
        <f>ROUND(VALUE(SUBSTITUTE(実質収支比率等に係る経年分析!G$47,"▲","-")),2)</f>
        <v>22.7</v>
      </c>
      <c r="D20" s="134">
        <f>ROUND(VALUE(SUBSTITUTE(実質収支比率等に係る経年分析!H$47,"▲","-")),2)</f>
        <v>23.39</v>
      </c>
      <c r="E20" s="134">
        <f>ROUND(VALUE(SUBSTITUTE(実質収支比率等に係る経年分析!I$47,"▲","-")),2)</f>
        <v>24.65</v>
      </c>
      <c r="F20" s="134">
        <f>ROUND(VALUE(SUBSTITUTE(実質収支比率等に係る経年分析!J$47,"▲","-")),2)</f>
        <v>24.68</v>
      </c>
    </row>
    <row r="21" spans="1:11">
      <c r="A21" s="134" t="s">
        <v>44</v>
      </c>
      <c r="B21" s="134">
        <f>IF(ISNUMBER(VALUE(SUBSTITUTE(実質収支比率等に係る経年分析!F$49,"▲","-"))),ROUND(VALUE(SUBSTITUTE(実質収支比率等に係る経年分析!F$49,"▲","-")),2),NA())</f>
        <v>1.34</v>
      </c>
      <c r="C21" s="134">
        <f>IF(ISNUMBER(VALUE(SUBSTITUTE(実質収支比率等に係る経年分析!G$49,"▲","-"))),ROUND(VALUE(SUBSTITUTE(実質収支比率等に係る経年分析!G$49,"▲","-")),2),NA())</f>
        <v>1.44</v>
      </c>
      <c r="D21" s="134">
        <f>IF(ISNUMBER(VALUE(SUBSTITUTE(実質収支比率等に係る経年分析!H$49,"▲","-"))),ROUND(VALUE(SUBSTITUTE(実質収支比率等に係る経年分析!H$49,"▲","-")),2),NA())</f>
        <v>0.98</v>
      </c>
      <c r="E21" s="134">
        <f>IF(ISNUMBER(VALUE(SUBSTITUTE(実質収支比率等に係る経年分析!I$49,"▲","-"))),ROUND(VALUE(SUBSTITUTE(実質収支比率等に係る経年分析!I$49,"▲","-")),2),NA())</f>
        <v>2.0699999999999998</v>
      </c>
      <c r="F21" s="134">
        <f>IF(ISNUMBER(VALUE(SUBSTITUTE(実質収支比率等に係る経年分析!J$49,"▲","-"))),ROUND(VALUE(SUBSTITUTE(実質収支比率等に係る経年分析!J$49,"▲","-")),2),NA())</f>
        <v>2.65</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開拓専用水道特別会計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風力発電事業特別会計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0.56000000000000005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0.36</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0.49</v>
      </c>
      <c r="F33" s="135">
        <f>IF(ROUND(VALUE(SUBSTITUTE(連結実質赤字比率に係る赤字・黒字の構成分析!H$37,"▲", "-")), 2) &lt; 0, ABS(ROUND(VALUE(SUBSTITUTE(連結実質赤字比率に係る赤字・黒字の構成分析!H$37,"▲", "-")), 2)), NA())</f>
        <v>0.04</v>
      </c>
      <c r="G33" s="135" t="e">
        <f>IF(ROUND(VALUE(SUBSTITUTE(連結実質赤字比率に係る赤字・黒字の構成分析!H$37,"▲", "-")), 2) &gt;= 0, ABS(ROUND(VALUE(SUBSTITUTE(連結実質赤字比率に係る赤字・黒字の構成分析!H$37,"▲", "-")), 2)), NA())</f>
        <v>#N/A</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0.88</v>
      </c>
    </row>
    <row r="34" spans="1:16">
      <c r="A34" s="135" t="str">
        <f>IF(連結実質赤字比率に係る赤字・黒字の構成分析!C$36="",NA(),連結実質赤字比率に係る赤字・黒字の構成分析!C$36)</f>
        <v>宅地造成事業特別会計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2.35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2.2200000000000002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2.14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2.34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4.2699999999999996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4.47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4.87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5.65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8.24</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1589</v>
      </c>
      <c r="E42" s="136"/>
      <c r="F42" s="136"/>
      <c r="G42" s="136">
        <f>'実質公債費比率（分子）の構造'!L$52</f>
        <v>1587</v>
      </c>
      <c r="H42" s="136"/>
      <c r="I42" s="136"/>
      <c r="J42" s="136">
        <f>'実質公債費比率（分子）の構造'!M$52</f>
        <v>1547</v>
      </c>
      <c r="K42" s="136"/>
      <c r="L42" s="136"/>
      <c r="M42" s="136">
        <f>'実質公債費比率（分子）の構造'!N$52</f>
        <v>1597</v>
      </c>
      <c r="N42" s="136"/>
      <c r="O42" s="136"/>
      <c r="P42" s="136">
        <f>'実質公債費比率（分子）の構造'!O$52</f>
        <v>1642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66</v>
      </c>
      <c r="C45" s="136"/>
      <c r="D45" s="136"/>
      <c r="E45" s="136">
        <f>'実質公債費比率（分子）の構造'!L$49</f>
        <v>52</v>
      </c>
      <c r="F45" s="136"/>
      <c r="G45" s="136"/>
      <c r="H45" s="136">
        <f>'実質公債費比率（分子）の構造'!M$49</f>
        <v>53</v>
      </c>
      <c r="I45" s="136"/>
      <c r="J45" s="136"/>
      <c r="K45" s="136">
        <f>'実質公債費比率（分子）の構造'!N$49</f>
        <v>54</v>
      </c>
      <c r="L45" s="136"/>
      <c r="M45" s="136"/>
      <c r="N45" s="136">
        <f>'実質公債費比率（分子）の構造'!O$49</f>
        <v>47</v>
      </c>
      <c r="O45" s="136"/>
      <c r="P45" s="136"/>
    </row>
    <row r="46" spans="1:16">
      <c r="A46" s="136" t="s">
        <v>55</v>
      </c>
      <c r="B46" s="136">
        <f>'実質公債費比率（分子）の構造'!K$48</f>
        <v>590</v>
      </c>
      <c r="C46" s="136"/>
      <c r="D46" s="136"/>
      <c r="E46" s="136">
        <f>'実質公債費比率（分子）の構造'!L$48</f>
        <v>559</v>
      </c>
      <c r="F46" s="136"/>
      <c r="G46" s="136"/>
      <c r="H46" s="136">
        <f>'実質公債費比率（分子）の構造'!M$48</f>
        <v>531</v>
      </c>
      <c r="I46" s="136"/>
      <c r="J46" s="136"/>
      <c r="K46" s="136">
        <f>'実質公債費比率（分子）の構造'!N$48</f>
        <v>541</v>
      </c>
      <c r="L46" s="136"/>
      <c r="M46" s="136"/>
      <c r="N46" s="136">
        <f>'実質公債費比率（分子）の構造'!O$48</f>
        <v>508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1989</v>
      </c>
      <c r="C49" s="136"/>
      <c r="D49" s="136"/>
      <c r="E49" s="136">
        <f>'実質公債費比率（分子）の構造'!L$45</f>
        <v>1773</v>
      </c>
      <c r="F49" s="136"/>
      <c r="G49" s="136"/>
      <c r="H49" s="136">
        <f>'実質公債費比率（分子）の構造'!M$45</f>
        <v>1596</v>
      </c>
      <c r="I49" s="136"/>
      <c r="J49" s="136"/>
      <c r="K49" s="136">
        <f>'実質公債費比率（分子）の構造'!N$45</f>
        <v>1482</v>
      </c>
      <c r="L49" s="136"/>
      <c r="M49" s="136"/>
      <c r="N49" s="136">
        <f>'実質公債費比率（分子）の構造'!O$45</f>
        <v>1567</v>
      </c>
      <c r="O49" s="136"/>
      <c r="P49" s="136"/>
    </row>
    <row r="50" spans="1:16">
      <c r="A50" s="136" t="s">
        <v>59</v>
      </c>
      <c r="B50" s="136" t="e">
        <f>NA()</f>
        <v>#N/A</v>
      </c>
      <c r="C50" s="136">
        <f>IF(ISNUMBER('実質公債費比率（分子）の構造'!K$53),'実質公債費比率（分子）の構造'!K$53,NA())</f>
        <v>1056</v>
      </c>
      <c r="D50" s="136" t="e">
        <f>NA()</f>
        <v>#N/A</v>
      </c>
      <c r="E50" s="136" t="e">
        <f>NA()</f>
        <v>#N/A</v>
      </c>
      <c r="F50" s="136">
        <f>IF(ISNUMBER('実質公債費比率（分子）の構造'!L$53),'実質公債費比率（分子）の構造'!L$53,NA())</f>
        <v>797</v>
      </c>
      <c r="G50" s="136" t="e">
        <f>NA()</f>
        <v>#N/A</v>
      </c>
      <c r="H50" s="136" t="e">
        <f>NA()</f>
        <v>#N/A</v>
      </c>
      <c r="I50" s="136">
        <f>IF(ISNUMBER('実質公債費比率（分子）の構造'!M$53),'実質公債費比率（分子）の構造'!M$53,NA())</f>
        <v>633</v>
      </c>
      <c r="J50" s="136" t="e">
        <f>NA()</f>
        <v>#N/A</v>
      </c>
      <c r="K50" s="136" t="e">
        <f>NA()</f>
        <v>#N/A</v>
      </c>
      <c r="L50" s="136">
        <f>IF(ISNUMBER('実質公債費比率（分子）の構造'!N$53),'実質公債費比率（分子）の構造'!N$53,NA())</f>
        <v>480</v>
      </c>
      <c r="M50" s="136" t="e">
        <f>NA()</f>
        <v>#N/A</v>
      </c>
      <c r="N50" s="136" t="e">
        <f>NA()</f>
        <v>#N/A</v>
      </c>
      <c r="O50" s="136">
        <f>IF(ISNUMBER('実質公債費比率（分子）の構造'!O$53),'実質公債費比率（分子）の構造'!O$53,NA())</f>
        <v>480</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14977</v>
      </c>
      <c r="E56" s="135"/>
      <c r="F56" s="135"/>
      <c r="G56" s="135">
        <f>'将来負担比率（分子）の構造'!J$51</f>
        <v>14649</v>
      </c>
      <c r="H56" s="135"/>
      <c r="I56" s="135"/>
      <c r="J56" s="135">
        <f>'将来負担比率（分子）の構造'!K$51</f>
        <v>14259</v>
      </c>
      <c r="K56" s="135"/>
      <c r="L56" s="135"/>
      <c r="M56" s="135">
        <f>'将来負担比率（分子）の構造'!L$51</f>
        <v>13794</v>
      </c>
      <c r="N56" s="135"/>
      <c r="O56" s="135"/>
      <c r="P56" s="135">
        <f>'将来負担比率（分子）の構造'!M$51</f>
        <v>13355</v>
      </c>
    </row>
    <row r="57" spans="1:16">
      <c r="A57" s="135" t="s">
        <v>35</v>
      </c>
      <c r="B57" s="135"/>
      <c r="C57" s="135"/>
      <c r="D57" s="135">
        <f>'将来負担比率（分子）の構造'!I$50</f>
        <v>499</v>
      </c>
      <c r="E57" s="135"/>
      <c r="F57" s="135"/>
      <c r="G57" s="135">
        <f>'将来負担比率（分子）の構造'!J$50</f>
        <v>396</v>
      </c>
      <c r="H57" s="135"/>
      <c r="I57" s="135"/>
      <c r="J57" s="135">
        <f>'将来負担比率（分子）の構造'!K$50</f>
        <v>333</v>
      </c>
      <c r="K57" s="135"/>
      <c r="L57" s="135"/>
      <c r="M57" s="135">
        <f>'将来負担比率（分子）の構造'!L$50</f>
        <v>277</v>
      </c>
      <c r="N57" s="135"/>
      <c r="O57" s="135"/>
      <c r="P57" s="135">
        <f>'将来負担比率（分子）の構造'!M$50</f>
        <v>245</v>
      </c>
    </row>
    <row r="58" spans="1:16">
      <c r="A58" s="135" t="s">
        <v>34</v>
      </c>
      <c r="B58" s="135"/>
      <c r="C58" s="135"/>
      <c r="D58" s="135">
        <f>'将来負担比率（分子）の構造'!I$49</f>
        <v>3780</v>
      </c>
      <c r="E58" s="135"/>
      <c r="F58" s="135"/>
      <c r="G58" s="135">
        <f>'将来負担比率（分子）の構造'!J$49</f>
        <v>3964</v>
      </c>
      <c r="H58" s="135"/>
      <c r="I58" s="135"/>
      <c r="J58" s="135">
        <f>'将来負担比率（分子）の構造'!K$49</f>
        <v>4034</v>
      </c>
      <c r="K58" s="135"/>
      <c r="L58" s="135"/>
      <c r="M58" s="135">
        <f>'将来負担比率（分子）の構造'!L$49</f>
        <v>4289</v>
      </c>
      <c r="N58" s="135"/>
      <c r="O58" s="135"/>
      <c r="P58" s="135">
        <f>'将来負担比率（分子）の構造'!M$49</f>
        <v>4485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v>
      </c>
      <c r="C61" s="135"/>
      <c r="D61" s="135"/>
      <c r="E61" s="135">
        <f>'将来負担比率（分子）の構造'!J$46</f>
        <v>1</v>
      </c>
      <c r="F61" s="135"/>
      <c r="G61" s="135"/>
      <c r="H61" s="135">
        <f>'将来負担比率（分子）の構造'!K$46</f>
        <v>0</v>
      </c>
      <c r="I61" s="135"/>
      <c r="J61" s="135"/>
      <c r="K61" s="135">
        <f>'将来負担比率（分子）の構造'!L$46</f>
        <v>0</v>
      </c>
      <c r="L61" s="135"/>
      <c r="M61" s="135"/>
      <c r="N61" s="135">
        <f>'将来負担比率（分子）の構造'!M$46</f>
        <v>0</v>
      </c>
      <c r="O61" s="135"/>
      <c r="P61" s="135"/>
    </row>
    <row r="62" spans="1:16">
      <c r="A62" s="135" t="s">
        <v>29</v>
      </c>
      <c r="B62" s="135">
        <f>'将来負担比率（分子）の構造'!I$45</f>
        <v>1597</v>
      </c>
      <c r="C62" s="135"/>
      <c r="D62" s="135"/>
      <c r="E62" s="135">
        <f>'将来負担比率（分子）の構造'!J$45</f>
        <v>1611</v>
      </c>
      <c r="F62" s="135"/>
      <c r="G62" s="135"/>
      <c r="H62" s="135">
        <f>'将来負担比率（分子）の構造'!K$45</f>
        <v>1338</v>
      </c>
      <c r="I62" s="135"/>
      <c r="J62" s="135"/>
      <c r="K62" s="135">
        <f>'将来負担比率（分子）の構造'!L$45</f>
        <v>1285</v>
      </c>
      <c r="L62" s="135"/>
      <c r="M62" s="135"/>
      <c r="N62" s="135">
        <f>'将来負担比率（分子）の構造'!M$45</f>
        <v>1177</v>
      </c>
      <c r="O62" s="135"/>
      <c r="P62" s="135"/>
    </row>
    <row r="63" spans="1:16">
      <c r="A63" s="135" t="s">
        <v>28</v>
      </c>
      <c r="B63" s="135">
        <f>'将来負担比率（分子）の構造'!I$44</f>
        <v>269</v>
      </c>
      <c r="C63" s="135"/>
      <c r="D63" s="135"/>
      <c r="E63" s="135">
        <f>'将来負担比率（分子）の構造'!J$44</f>
        <v>256</v>
      </c>
      <c r="F63" s="135"/>
      <c r="G63" s="135"/>
      <c r="H63" s="135">
        <f>'将来負担比率（分子）の構造'!K$44</f>
        <v>314</v>
      </c>
      <c r="I63" s="135"/>
      <c r="J63" s="135"/>
      <c r="K63" s="135">
        <f>'将来負担比率（分子）の構造'!L$44</f>
        <v>360</v>
      </c>
      <c r="L63" s="135"/>
      <c r="M63" s="135"/>
      <c r="N63" s="135">
        <f>'将来負担比率（分子）の構造'!M$44</f>
        <v>336</v>
      </c>
      <c r="O63" s="135"/>
      <c r="P63" s="135"/>
    </row>
    <row r="64" spans="1:16">
      <c r="A64" s="135" t="s">
        <v>27</v>
      </c>
      <c r="B64" s="135">
        <f>'将来負担比率（分子）の構造'!I$43</f>
        <v>7466</v>
      </c>
      <c r="C64" s="135"/>
      <c r="D64" s="135"/>
      <c r="E64" s="135">
        <f>'将来負担比率（分子）の構造'!J$43</f>
        <v>7179</v>
      </c>
      <c r="F64" s="135"/>
      <c r="G64" s="135"/>
      <c r="H64" s="135">
        <f>'将来負担比率（分子）の構造'!K$43</f>
        <v>6464</v>
      </c>
      <c r="I64" s="135"/>
      <c r="J64" s="135"/>
      <c r="K64" s="135">
        <f>'将来負担比率（分子）の構造'!L$43</f>
        <v>5817</v>
      </c>
      <c r="L64" s="135"/>
      <c r="M64" s="135"/>
      <c r="N64" s="135">
        <f>'将来負担比率（分子）の構造'!M$43</f>
        <v>5452</v>
      </c>
      <c r="O64" s="135"/>
      <c r="P64" s="135"/>
    </row>
    <row r="65" spans="1:16">
      <c r="A65" s="135" t="s">
        <v>26</v>
      </c>
      <c r="B65" s="135">
        <f>'将来負担比率（分子）の構造'!I$42</f>
        <v>18</v>
      </c>
      <c r="C65" s="135"/>
      <c r="D65" s="135"/>
      <c r="E65" s="135">
        <f>'将来負担比率（分子）の構造'!J$42</f>
        <v>15</v>
      </c>
      <c r="F65" s="135"/>
      <c r="G65" s="135"/>
      <c r="H65" s="135">
        <f>'将来負担比率（分子）の構造'!K$42</f>
        <v>11</v>
      </c>
      <c r="I65" s="135"/>
      <c r="J65" s="135"/>
      <c r="K65" s="135">
        <f>'将来負担比率（分子）の構造'!L$42</f>
        <v>9</v>
      </c>
      <c r="L65" s="135"/>
      <c r="M65" s="135"/>
      <c r="N65" s="135">
        <f>'将来負担比率（分子）の構造'!M$42</f>
        <v>8</v>
      </c>
      <c r="O65" s="135"/>
      <c r="P65" s="135"/>
    </row>
    <row r="66" spans="1:16">
      <c r="A66" s="135" t="s">
        <v>25</v>
      </c>
      <c r="B66" s="135">
        <f>'将来負担比率（分子）の構造'!I$41</f>
        <v>12939</v>
      </c>
      <c r="C66" s="135"/>
      <c r="D66" s="135"/>
      <c r="E66" s="135">
        <f>'将来負担比率（分子）の構造'!J$41</f>
        <v>12274</v>
      </c>
      <c r="F66" s="135"/>
      <c r="G66" s="135"/>
      <c r="H66" s="135">
        <f>'将来負担比率（分子）の構造'!K$41</f>
        <v>11997</v>
      </c>
      <c r="I66" s="135"/>
      <c r="J66" s="135"/>
      <c r="K66" s="135">
        <f>'将来負担比率（分子）の構造'!L$41</f>
        <v>11495</v>
      </c>
      <c r="L66" s="135"/>
      <c r="M66" s="135"/>
      <c r="N66" s="135">
        <f>'将来負担比率（分子）の構造'!M$41</f>
        <v>11072</v>
      </c>
      <c r="O66" s="135"/>
      <c r="P66" s="135"/>
    </row>
    <row r="67" spans="1:16">
      <c r="A67" s="135" t="s">
        <v>63</v>
      </c>
      <c r="B67" s="135" t="e">
        <f>NA()</f>
        <v>#N/A</v>
      </c>
      <c r="C67" s="135">
        <f>IF(ISNUMBER('将来負担比率（分子）の構造'!I$52), IF('将来負担比率（分子）の構造'!I$52 &lt; 0, 0, '将来負担比率（分子）の構造'!I$52), NA())</f>
        <v>3034</v>
      </c>
      <c r="D67" s="135" t="e">
        <f>NA()</f>
        <v>#N/A</v>
      </c>
      <c r="E67" s="135" t="e">
        <f>NA()</f>
        <v>#N/A</v>
      </c>
      <c r="F67" s="135">
        <f>IF(ISNUMBER('将来負担比率（分子）の構造'!J$52), IF('将来負担比率（分子）の構造'!J$52 &lt; 0, 0, '将来負担比率（分子）の構造'!J$52), NA())</f>
        <v>2327</v>
      </c>
      <c r="G67" s="135" t="e">
        <f>NA()</f>
        <v>#N/A</v>
      </c>
      <c r="H67" s="135" t="e">
        <f>NA()</f>
        <v>#N/A</v>
      </c>
      <c r="I67" s="135">
        <f>IF(ISNUMBER('将来負担比率（分子）の構造'!K$52), IF('将来負担比率（分子）の構造'!K$52 &lt; 0, 0, '将来負担比率（分子）の構造'!K$52), NA())</f>
        <v>1498</v>
      </c>
      <c r="J67" s="135" t="e">
        <f>NA()</f>
        <v>#N/A</v>
      </c>
      <c r="K67" s="135" t="e">
        <f>NA()</f>
        <v>#N/A</v>
      </c>
      <c r="L67" s="135">
        <f>IF(ISNUMBER('将来負担比率（分子）の構造'!L$52), IF('将来負担比率（分子）の構造'!L$52 &lt; 0, 0, '将来負担比率（分子）の構造'!L$52), NA())</f>
        <v>606</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1502071</v>
      </c>
      <c r="S5" s="669"/>
      <c r="T5" s="669"/>
      <c r="U5" s="669"/>
      <c r="V5" s="669"/>
      <c r="W5" s="669"/>
      <c r="X5" s="669"/>
      <c r="Y5" s="716"/>
      <c r="Z5" s="729">
        <v>13.1</v>
      </c>
      <c r="AA5" s="729"/>
      <c r="AB5" s="729"/>
      <c r="AC5" s="729"/>
      <c r="AD5" s="730">
        <v>1502071</v>
      </c>
      <c r="AE5" s="730"/>
      <c r="AF5" s="730"/>
      <c r="AG5" s="730"/>
      <c r="AH5" s="730"/>
      <c r="AI5" s="730"/>
      <c r="AJ5" s="730"/>
      <c r="AK5" s="730"/>
      <c r="AL5" s="717">
        <v>21.2</v>
      </c>
      <c r="AM5" s="686"/>
      <c r="AN5" s="686"/>
      <c r="AO5" s="718"/>
      <c r="AP5" s="705" t="s">
        <v>206</v>
      </c>
      <c r="AQ5" s="706"/>
      <c r="AR5" s="706"/>
      <c r="AS5" s="706"/>
      <c r="AT5" s="706"/>
      <c r="AU5" s="706"/>
      <c r="AV5" s="706"/>
      <c r="AW5" s="706"/>
      <c r="AX5" s="706"/>
      <c r="AY5" s="706"/>
      <c r="AZ5" s="706"/>
      <c r="BA5" s="706"/>
      <c r="BB5" s="706"/>
      <c r="BC5" s="706"/>
      <c r="BD5" s="706"/>
      <c r="BE5" s="706"/>
      <c r="BF5" s="707"/>
      <c r="BG5" s="618">
        <v>1501404</v>
      </c>
      <c r="BH5" s="619"/>
      <c r="BI5" s="619"/>
      <c r="BJ5" s="619"/>
      <c r="BK5" s="619"/>
      <c r="BL5" s="619"/>
      <c r="BM5" s="619"/>
      <c r="BN5" s="620"/>
      <c r="BO5" s="671">
        <v>100</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94977</v>
      </c>
      <c r="S6" s="619"/>
      <c r="T6" s="619"/>
      <c r="U6" s="619"/>
      <c r="V6" s="619"/>
      <c r="W6" s="619"/>
      <c r="X6" s="619"/>
      <c r="Y6" s="620"/>
      <c r="Z6" s="671">
        <v>0.8</v>
      </c>
      <c r="AA6" s="671"/>
      <c r="AB6" s="671"/>
      <c r="AC6" s="671"/>
      <c r="AD6" s="672">
        <v>94977</v>
      </c>
      <c r="AE6" s="672"/>
      <c r="AF6" s="672"/>
      <c r="AG6" s="672"/>
      <c r="AH6" s="672"/>
      <c r="AI6" s="672"/>
      <c r="AJ6" s="672"/>
      <c r="AK6" s="672"/>
      <c r="AL6" s="641">
        <v>1.3</v>
      </c>
      <c r="AM6" s="673"/>
      <c r="AN6" s="673"/>
      <c r="AO6" s="674"/>
      <c r="AP6" s="615" t="s">
        <v>212</v>
      </c>
      <c r="AQ6" s="616"/>
      <c r="AR6" s="616"/>
      <c r="AS6" s="616"/>
      <c r="AT6" s="616"/>
      <c r="AU6" s="616"/>
      <c r="AV6" s="616"/>
      <c r="AW6" s="616"/>
      <c r="AX6" s="616"/>
      <c r="AY6" s="616"/>
      <c r="AZ6" s="616"/>
      <c r="BA6" s="616"/>
      <c r="BB6" s="616"/>
      <c r="BC6" s="616"/>
      <c r="BD6" s="616"/>
      <c r="BE6" s="616"/>
      <c r="BF6" s="617"/>
      <c r="BG6" s="618">
        <v>1501404</v>
      </c>
      <c r="BH6" s="619"/>
      <c r="BI6" s="619"/>
      <c r="BJ6" s="619"/>
      <c r="BK6" s="619"/>
      <c r="BL6" s="619"/>
      <c r="BM6" s="619"/>
      <c r="BN6" s="620"/>
      <c r="BO6" s="671">
        <v>100</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115165</v>
      </c>
      <c r="CS6" s="619"/>
      <c r="CT6" s="619"/>
      <c r="CU6" s="619"/>
      <c r="CV6" s="619"/>
      <c r="CW6" s="619"/>
      <c r="CX6" s="619"/>
      <c r="CY6" s="620"/>
      <c r="CZ6" s="671">
        <v>1.1000000000000001</v>
      </c>
      <c r="DA6" s="671"/>
      <c r="DB6" s="671"/>
      <c r="DC6" s="671"/>
      <c r="DD6" s="624" t="s">
        <v>207</v>
      </c>
      <c r="DE6" s="619"/>
      <c r="DF6" s="619"/>
      <c r="DG6" s="619"/>
      <c r="DH6" s="619"/>
      <c r="DI6" s="619"/>
      <c r="DJ6" s="619"/>
      <c r="DK6" s="619"/>
      <c r="DL6" s="619"/>
      <c r="DM6" s="619"/>
      <c r="DN6" s="619"/>
      <c r="DO6" s="619"/>
      <c r="DP6" s="620"/>
      <c r="DQ6" s="624">
        <v>115165</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3353</v>
      </c>
      <c r="S7" s="619"/>
      <c r="T7" s="619"/>
      <c r="U7" s="619"/>
      <c r="V7" s="619"/>
      <c r="W7" s="619"/>
      <c r="X7" s="619"/>
      <c r="Y7" s="620"/>
      <c r="Z7" s="671">
        <v>0</v>
      </c>
      <c r="AA7" s="671"/>
      <c r="AB7" s="671"/>
      <c r="AC7" s="671"/>
      <c r="AD7" s="672">
        <v>3353</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635050</v>
      </c>
      <c r="BH7" s="619"/>
      <c r="BI7" s="619"/>
      <c r="BJ7" s="619"/>
      <c r="BK7" s="619"/>
      <c r="BL7" s="619"/>
      <c r="BM7" s="619"/>
      <c r="BN7" s="620"/>
      <c r="BO7" s="671">
        <v>42.3</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1562302</v>
      </c>
      <c r="CS7" s="619"/>
      <c r="CT7" s="619"/>
      <c r="CU7" s="619"/>
      <c r="CV7" s="619"/>
      <c r="CW7" s="619"/>
      <c r="CX7" s="619"/>
      <c r="CY7" s="620"/>
      <c r="CZ7" s="671">
        <v>14.6</v>
      </c>
      <c r="DA7" s="671"/>
      <c r="DB7" s="671"/>
      <c r="DC7" s="671"/>
      <c r="DD7" s="624">
        <v>39953</v>
      </c>
      <c r="DE7" s="619"/>
      <c r="DF7" s="619"/>
      <c r="DG7" s="619"/>
      <c r="DH7" s="619"/>
      <c r="DI7" s="619"/>
      <c r="DJ7" s="619"/>
      <c r="DK7" s="619"/>
      <c r="DL7" s="619"/>
      <c r="DM7" s="619"/>
      <c r="DN7" s="619"/>
      <c r="DO7" s="619"/>
      <c r="DP7" s="620"/>
      <c r="DQ7" s="624">
        <v>1016181</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7028</v>
      </c>
      <c r="S8" s="619"/>
      <c r="T8" s="619"/>
      <c r="U8" s="619"/>
      <c r="V8" s="619"/>
      <c r="W8" s="619"/>
      <c r="X8" s="619"/>
      <c r="Y8" s="620"/>
      <c r="Z8" s="671">
        <v>0.1</v>
      </c>
      <c r="AA8" s="671"/>
      <c r="AB8" s="671"/>
      <c r="AC8" s="671"/>
      <c r="AD8" s="672">
        <v>7028</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26694</v>
      </c>
      <c r="BH8" s="619"/>
      <c r="BI8" s="619"/>
      <c r="BJ8" s="619"/>
      <c r="BK8" s="619"/>
      <c r="BL8" s="619"/>
      <c r="BM8" s="619"/>
      <c r="BN8" s="620"/>
      <c r="BO8" s="671">
        <v>1.8</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2575310</v>
      </c>
      <c r="CS8" s="619"/>
      <c r="CT8" s="619"/>
      <c r="CU8" s="619"/>
      <c r="CV8" s="619"/>
      <c r="CW8" s="619"/>
      <c r="CX8" s="619"/>
      <c r="CY8" s="620"/>
      <c r="CZ8" s="671">
        <v>24.1</v>
      </c>
      <c r="DA8" s="671"/>
      <c r="DB8" s="671"/>
      <c r="DC8" s="671"/>
      <c r="DD8" s="624">
        <v>10638</v>
      </c>
      <c r="DE8" s="619"/>
      <c r="DF8" s="619"/>
      <c r="DG8" s="619"/>
      <c r="DH8" s="619"/>
      <c r="DI8" s="619"/>
      <c r="DJ8" s="619"/>
      <c r="DK8" s="619"/>
      <c r="DL8" s="619"/>
      <c r="DM8" s="619"/>
      <c r="DN8" s="619"/>
      <c r="DO8" s="619"/>
      <c r="DP8" s="620"/>
      <c r="DQ8" s="624">
        <v>1631400</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6579</v>
      </c>
      <c r="S9" s="619"/>
      <c r="T9" s="619"/>
      <c r="U9" s="619"/>
      <c r="V9" s="619"/>
      <c r="W9" s="619"/>
      <c r="X9" s="619"/>
      <c r="Y9" s="620"/>
      <c r="Z9" s="671">
        <v>0.1</v>
      </c>
      <c r="AA9" s="671"/>
      <c r="AB9" s="671"/>
      <c r="AC9" s="671"/>
      <c r="AD9" s="672">
        <v>6579</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494564</v>
      </c>
      <c r="BH9" s="619"/>
      <c r="BI9" s="619"/>
      <c r="BJ9" s="619"/>
      <c r="BK9" s="619"/>
      <c r="BL9" s="619"/>
      <c r="BM9" s="619"/>
      <c r="BN9" s="620"/>
      <c r="BO9" s="671">
        <v>32.9</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747353</v>
      </c>
      <c r="CS9" s="619"/>
      <c r="CT9" s="619"/>
      <c r="CU9" s="619"/>
      <c r="CV9" s="619"/>
      <c r="CW9" s="619"/>
      <c r="CX9" s="619"/>
      <c r="CY9" s="620"/>
      <c r="CZ9" s="671">
        <v>7</v>
      </c>
      <c r="DA9" s="671"/>
      <c r="DB9" s="671"/>
      <c r="DC9" s="671"/>
      <c r="DD9" s="624">
        <v>26024</v>
      </c>
      <c r="DE9" s="619"/>
      <c r="DF9" s="619"/>
      <c r="DG9" s="619"/>
      <c r="DH9" s="619"/>
      <c r="DI9" s="619"/>
      <c r="DJ9" s="619"/>
      <c r="DK9" s="619"/>
      <c r="DL9" s="619"/>
      <c r="DM9" s="619"/>
      <c r="DN9" s="619"/>
      <c r="DO9" s="619"/>
      <c r="DP9" s="620"/>
      <c r="DQ9" s="624">
        <v>681568</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300314</v>
      </c>
      <c r="S10" s="619"/>
      <c r="T10" s="619"/>
      <c r="U10" s="619"/>
      <c r="V10" s="619"/>
      <c r="W10" s="619"/>
      <c r="X10" s="619"/>
      <c r="Y10" s="620"/>
      <c r="Z10" s="671">
        <v>2.6</v>
      </c>
      <c r="AA10" s="671"/>
      <c r="AB10" s="671"/>
      <c r="AC10" s="671"/>
      <c r="AD10" s="672">
        <v>300314</v>
      </c>
      <c r="AE10" s="672"/>
      <c r="AF10" s="672"/>
      <c r="AG10" s="672"/>
      <c r="AH10" s="672"/>
      <c r="AI10" s="672"/>
      <c r="AJ10" s="672"/>
      <c r="AK10" s="672"/>
      <c r="AL10" s="641">
        <v>4.2</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35722</v>
      </c>
      <c r="BH10" s="619"/>
      <c r="BI10" s="619"/>
      <c r="BJ10" s="619"/>
      <c r="BK10" s="619"/>
      <c r="BL10" s="619"/>
      <c r="BM10" s="619"/>
      <c r="BN10" s="620"/>
      <c r="BO10" s="671">
        <v>2.4</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t="s">
        <v>109</v>
      </c>
      <c r="CS10" s="619"/>
      <c r="CT10" s="619"/>
      <c r="CU10" s="619"/>
      <c r="CV10" s="619"/>
      <c r="CW10" s="619"/>
      <c r="CX10" s="619"/>
      <c r="CY10" s="620"/>
      <c r="CZ10" s="671" t="s">
        <v>109</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v>7400</v>
      </c>
      <c r="S11" s="619"/>
      <c r="T11" s="619"/>
      <c r="U11" s="619"/>
      <c r="V11" s="619"/>
      <c r="W11" s="619"/>
      <c r="X11" s="619"/>
      <c r="Y11" s="620"/>
      <c r="Z11" s="671">
        <v>0.1</v>
      </c>
      <c r="AA11" s="671"/>
      <c r="AB11" s="671"/>
      <c r="AC11" s="671"/>
      <c r="AD11" s="672">
        <v>7400</v>
      </c>
      <c r="AE11" s="672"/>
      <c r="AF11" s="672"/>
      <c r="AG11" s="672"/>
      <c r="AH11" s="672"/>
      <c r="AI11" s="672"/>
      <c r="AJ11" s="672"/>
      <c r="AK11" s="672"/>
      <c r="AL11" s="641">
        <v>0.1</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78070</v>
      </c>
      <c r="BH11" s="619"/>
      <c r="BI11" s="619"/>
      <c r="BJ11" s="619"/>
      <c r="BK11" s="619"/>
      <c r="BL11" s="619"/>
      <c r="BM11" s="619"/>
      <c r="BN11" s="620"/>
      <c r="BO11" s="671">
        <v>5.2</v>
      </c>
      <c r="BP11" s="671"/>
      <c r="BQ11" s="671"/>
      <c r="BR11" s="671"/>
      <c r="BS11" s="624" t="s">
        <v>109</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1557388</v>
      </c>
      <c r="CS11" s="619"/>
      <c r="CT11" s="619"/>
      <c r="CU11" s="619"/>
      <c r="CV11" s="619"/>
      <c r="CW11" s="619"/>
      <c r="CX11" s="619"/>
      <c r="CY11" s="620"/>
      <c r="CZ11" s="671">
        <v>14.6</v>
      </c>
      <c r="DA11" s="671"/>
      <c r="DB11" s="671"/>
      <c r="DC11" s="671"/>
      <c r="DD11" s="624">
        <v>262089</v>
      </c>
      <c r="DE11" s="619"/>
      <c r="DF11" s="619"/>
      <c r="DG11" s="619"/>
      <c r="DH11" s="619"/>
      <c r="DI11" s="619"/>
      <c r="DJ11" s="619"/>
      <c r="DK11" s="619"/>
      <c r="DL11" s="619"/>
      <c r="DM11" s="619"/>
      <c r="DN11" s="619"/>
      <c r="DO11" s="619"/>
      <c r="DP11" s="620"/>
      <c r="DQ11" s="624">
        <v>865046</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748962</v>
      </c>
      <c r="BH12" s="619"/>
      <c r="BI12" s="619"/>
      <c r="BJ12" s="619"/>
      <c r="BK12" s="619"/>
      <c r="BL12" s="619"/>
      <c r="BM12" s="619"/>
      <c r="BN12" s="620"/>
      <c r="BO12" s="671">
        <v>49.9</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298192</v>
      </c>
      <c r="CS12" s="619"/>
      <c r="CT12" s="619"/>
      <c r="CU12" s="619"/>
      <c r="CV12" s="619"/>
      <c r="CW12" s="619"/>
      <c r="CX12" s="619"/>
      <c r="CY12" s="620"/>
      <c r="CZ12" s="671">
        <v>2.8</v>
      </c>
      <c r="DA12" s="671"/>
      <c r="DB12" s="671"/>
      <c r="DC12" s="671"/>
      <c r="DD12" s="624">
        <v>37727</v>
      </c>
      <c r="DE12" s="619"/>
      <c r="DF12" s="619"/>
      <c r="DG12" s="619"/>
      <c r="DH12" s="619"/>
      <c r="DI12" s="619"/>
      <c r="DJ12" s="619"/>
      <c r="DK12" s="619"/>
      <c r="DL12" s="619"/>
      <c r="DM12" s="619"/>
      <c r="DN12" s="619"/>
      <c r="DO12" s="619"/>
      <c r="DP12" s="620"/>
      <c r="DQ12" s="624">
        <v>264044</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16286</v>
      </c>
      <c r="S13" s="619"/>
      <c r="T13" s="619"/>
      <c r="U13" s="619"/>
      <c r="V13" s="619"/>
      <c r="W13" s="619"/>
      <c r="X13" s="619"/>
      <c r="Y13" s="620"/>
      <c r="Z13" s="671">
        <v>0.1</v>
      </c>
      <c r="AA13" s="671"/>
      <c r="AB13" s="671"/>
      <c r="AC13" s="671"/>
      <c r="AD13" s="672">
        <v>16286</v>
      </c>
      <c r="AE13" s="672"/>
      <c r="AF13" s="672"/>
      <c r="AG13" s="672"/>
      <c r="AH13" s="672"/>
      <c r="AI13" s="672"/>
      <c r="AJ13" s="672"/>
      <c r="AK13" s="672"/>
      <c r="AL13" s="641">
        <v>0.2</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748394</v>
      </c>
      <c r="BH13" s="619"/>
      <c r="BI13" s="619"/>
      <c r="BJ13" s="619"/>
      <c r="BK13" s="619"/>
      <c r="BL13" s="619"/>
      <c r="BM13" s="619"/>
      <c r="BN13" s="620"/>
      <c r="BO13" s="671">
        <v>49.8</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853471</v>
      </c>
      <c r="CS13" s="619"/>
      <c r="CT13" s="619"/>
      <c r="CU13" s="619"/>
      <c r="CV13" s="619"/>
      <c r="CW13" s="619"/>
      <c r="CX13" s="619"/>
      <c r="CY13" s="620"/>
      <c r="CZ13" s="671">
        <v>8</v>
      </c>
      <c r="DA13" s="671"/>
      <c r="DB13" s="671"/>
      <c r="DC13" s="671"/>
      <c r="DD13" s="624">
        <v>351714</v>
      </c>
      <c r="DE13" s="619"/>
      <c r="DF13" s="619"/>
      <c r="DG13" s="619"/>
      <c r="DH13" s="619"/>
      <c r="DI13" s="619"/>
      <c r="DJ13" s="619"/>
      <c r="DK13" s="619"/>
      <c r="DL13" s="619"/>
      <c r="DM13" s="619"/>
      <c r="DN13" s="619"/>
      <c r="DO13" s="619"/>
      <c r="DP13" s="620"/>
      <c r="DQ13" s="624">
        <v>506565</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54171</v>
      </c>
      <c r="BH14" s="619"/>
      <c r="BI14" s="619"/>
      <c r="BJ14" s="619"/>
      <c r="BK14" s="619"/>
      <c r="BL14" s="619"/>
      <c r="BM14" s="619"/>
      <c r="BN14" s="620"/>
      <c r="BO14" s="671">
        <v>3.6</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679959</v>
      </c>
      <c r="CS14" s="619"/>
      <c r="CT14" s="619"/>
      <c r="CU14" s="619"/>
      <c r="CV14" s="619"/>
      <c r="CW14" s="619"/>
      <c r="CX14" s="619"/>
      <c r="CY14" s="620"/>
      <c r="CZ14" s="671">
        <v>6.4</v>
      </c>
      <c r="DA14" s="671"/>
      <c r="DB14" s="671"/>
      <c r="DC14" s="671"/>
      <c r="DD14" s="624">
        <v>329904</v>
      </c>
      <c r="DE14" s="619"/>
      <c r="DF14" s="619"/>
      <c r="DG14" s="619"/>
      <c r="DH14" s="619"/>
      <c r="DI14" s="619"/>
      <c r="DJ14" s="619"/>
      <c r="DK14" s="619"/>
      <c r="DL14" s="619"/>
      <c r="DM14" s="619"/>
      <c r="DN14" s="619"/>
      <c r="DO14" s="619"/>
      <c r="DP14" s="620"/>
      <c r="DQ14" s="624">
        <v>351229</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3438</v>
      </c>
      <c r="S15" s="619"/>
      <c r="T15" s="619"/>
      <c r="U15" s="619"/>
      <c r="V15" s="619"/>
      <c r="W15" s="619"/>
      <c r="X15" s="619"/>
      <c r="Y15" s="620"/>
      <c r="Z15" s="671">
        <v>0</v>
      </c>
      <c r="AA15" s="671"/>
      <c r="AB15" s="671"/>
      <c r="AC15" s="671"/>
      <c r="AD15" s="672">
        <v>3438</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63221</v>
      </c>
      <c r="BH15" s="619"/>
      <c r="BI15" s="619"/>
      <c r="BJ15" s="619"/>
      <c r="BK15" s="619"/>
      <c r="BL15" s="619"/>
      <c r="BM15" s="619"/>
      <c r="BN15" s="620"/>
      <c r="BO15" s="671">
        <v>4.2</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744188</v>
      </c>
      <c r="CS15" s="619"/>
      <c r="CT15" s="619"/>
      <c r="CU15" s="619"/>
      <c r="CV15" s="619"/>
      <c r="CW15" s="619"/>
      <c r="CX15" s="619"/>
      <c r="CY15" s="620"/>
      <c r="CZ15" s="671">
        <v>7</v>
      </c>
      <c r="DA15" s="671"/>
      <c r="DB15" s="671"/>
      <c r="DC15" s="671"/>
      <c r="DD15" s="624">
        <v>58365</v>
      </c>
      <c r="DE15" s="619"/>
      <c r="DF15" s="619"/>
      <c r="DG15" s="619"/>
      <c r="DH15" s="619"/>
      <c r="DI15" s="619"/>
      <c r="DJ15" s="619"/>
      <c r="DK15" s="619"/>
      <c r="DL15" s="619"/>
      <c r="DM15" s="619"/>
      <c r="DN15" s="619"/>
      <c r="DO15" s="619"/>
      <c r="DP15" s="620"/>
      <c r="DQ15" s="624">
        <v>696490</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5494233</v>
      </c>
      <c r="S16" s="619"/>
      <c r="T16" s="619"/>
      <c r="U16" s="619"/>
      <c r="V16" s="619"/>
      <c r="W16" s="619"/>
      <c r="X16" s="619"/>
      <c r="Y16" s="620"/>
      <c r="Z16" s="671">
        <v>48.1</v>
      </c>
      <c r="AA16" s="671"/>
      <c r="AB16" s="671"/>
      <c r="AC16" s="671"/>
      <c r="AD16" s="672">
        <v>5123434</v>
      </c>
      <c r="AE16" s="672"/>
      <c r="AF16" s="672"/>
      <c r="AG16" s="672"/>
      <c r="AH16" s="672"/>
      <c r="AI16" s="672"/>
      <c r="AJ16" s="672"/>
      <c r="AK16" s="672"/>
      <c r="AL16" s="641">
        <v>72.400000000000006</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2889</v>
      </c>
      <c r="CS16" s="619"/>
      <c r="CT16" s="619"/>
      <c r="CU16" s="619"/>
      <c r="CV16" s="619"/>
      <c r="CW16" s="619"/>
      <c r="CX16" s="619"/>
      <c r="CY16" s="620"/>
      <c r="CZ16" s="671">
        <v>0</v>
      </c>
      <c r="DA16" s="671"/>
      <c r="DB16" s="671"/>
      <c r="DC16" s="671"/>
      <c r="DD16" s="624" t="s">
        <v>109</v>
      </c>
      <c r="DE16" s="619"/>
      <c r="DF16" s="619"/>
      <c r="DG16" s="619"/>
      <c r="DH16" s="619"/>
      <c r="DI16" s="619"/>
      <c r="DJ16" s="619"/>
      <c r="DK16" s="619"/>
      <c r="DL16" s="619"/>
      <c r="DM16" s="619"/>
      <c r="DN16" s="619"/>
      <c r="DO16" s="619"/>
      <c r="DP16" s="620"/>
      <c r="DQ16" s="624">
        <v>2889</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5123434</v>
      </c>
      <c r="S17" s="619"/>
      <c r="T17" s="619"/>
      <c r="U17" s="619"/>
      <c r="V17" s="619"/>
      <c r="W17" s="619"/>
      <c r="X17" s="619"/>
      <c r="Y17" s="620"/>
      <c r="Z17" s="671">
        <v>44.8</v>
      </c>
      <c r="AA17" s="671"/>
      <c r="AB17" s="671"/>
      <c r="AC17" s="671"/>
      <c r="AD17" s="672">
        <v>5123434</v>
      </c>
      <c r="AE17" s="672"/>
      <c r="AF17" s="672"/>
      <c r="AG17" s="672"/>
      <c r="AH17" s="672"/>
      <c r="AI17" s="672"/>
      <c r="AJ17" s="672"/>
      <c r="AK17" s="672"/>
      <c r="AL17" s="641">
        <v>72.400000000000006</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1539300</v>
      </c>
      <c r="CS17" s="619"/>
      <c r="CT17" s="619"/>
      <c r="CU17" s="619"/>
      <c r="CV17" s="619"/>
      <c r="CW17" s="619"/>
      <c r="CX17" s="619"/>
      <c r="CY17" s="620"/>
      <c r="CZ17" s="671">
        <v>14.4</v>
      </c>
      <c r="DA17" s="671"/>
      <c r="DB17" s="671"/>
      <c r="DC17" s="671"/>
      <c r="DD17" s="624" t="s">
        <v>109</v>
      </c>
      <c r="DE17" s="619"/>
      <c r="DF17" s="619"/>
      <c r="DG17" s="619"/>
      <c r="DH17" s="619"/>
      <c r="DI17" s="619"/>
      <c r="DJ17" s="619"/>
      <c r="DK17" s="619"/>
      <c r="DL17" s="619"/>
      <c r="DM17" s="619"/>
      <c r="DN17" s="619"/>
      <c r="DO17" s="619"/>
      <c r="DP17" s="620"/>
      <c r="DQ17" s="624">
        <v>1457621</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370798</v>
      </c>
      <c r="S18" s="619"/>
      <c r="T18" s="619"/>
      <c r="U18" s="619"/>
      <c r="V18" s="619"/>
      <c r="W18" s="619"/>
      <c r="X18" s="619"/>
      <c r="Y18" s="620"/>
      <c r="Z18" s="671">
        <v>3.2</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667</v>
      </c>
      <c r="BH19" s="619"/>
      <c r="BI19" s="619"/>
      <c r="BJ19" s="619"/>
      <c r="BK19" s="619"/>
      <c r="BL19" s="619"/>
      <c r="BM19" s="619"/>
      <c r="BN19" s="620"/>
      <c r="BO19" s="671">
        <v>0</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7435679</v>
      </c>
      <c r="S20" s="619"/>
      <c r="T20" s="619"/>
      <c r="U20" s="619"/>
      <c r="V20" s="619"/>
      <c r="W20" s="619"/>
      <c r="X20" s="619"/>
      <c r="Y20" s="620"/>
      <c r="Z20" s="671">
        <v>65</v>
      </c>
      <c r="AA20" s="671"/>
      <c r="AB20" s="671"/>
      <c r="AC20" s="671"/>
      <c r="AD20" s="672">
        <v>7064880</v>
      </c>
      <c r="AE20" s="672"/>
      <c r="AF20" s="672"/>
      <c r="AG20" s="672"/>
      <c r="AH20" s="672"/>
      <c r="AI20" s="672"/>
      <c r="AJ20" s="672"/>
      <c r="AK20" s="672"/>
      <c r="AL20" s="641">
        <v>99.8</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667</v>
      </c>
      <c r="BH20" s="619"/>
      <c r="BI20" s="619"/>
      <c r="BJ20" s="619"/>
      <c r="BK20" s="619"/>
      <c r="BL20" s="619"/>
      <c r="BM20" s="619"/>
      <c r="BN20" s="620"/>
      <c r="BO20" s="671">
        <v>0</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10675517</v>
      </c>
      <c r="CS20" s="619"/>
      <c r="CT20" s="619"/>
      <c r="CU20" s="619"/>
      <c r="CV20" s="619"/>
      <c r="CW20" s="619"/>
      <c r="CX20" s="619"/>
      <c r="CY20" s="620"/>
      <c r="CZ20" s="671">
        <v>100</v>
      </c>
      <c r="DA20" s="671"/>
      <c r="DB20" s="671"/>
      <c r="DC20" s="671"/>
      <c r="DD20" s="624">
        <v>1116414</v>
      </c>
      <c r="DE20" s="619"/>
      <c r="DF20" s="619"/>
      <c r="DG20" s="619"/>
      <c r="DH20" s="619"/>
      <c r="DI20" s="619"/>
      <c r="DJ20" s="619"/>
      <c r="DK20" s="619"/>
      <c r="DL20" s="619"/>
      <c r="DM20" s="619"/>
      <c r="DN20" s="619"/>
      <c r="DO20" s="619"/>
      <c r="DP20" s="620"/>
      <c r="DQ20" s="624">
        <v>7588198</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1944</v>
      </c>
      <c r="S21" s="619"/>
      <c r="T21" s="619"/>
      <c r="U21" s="619"/>
      <c r="V21" s="619"/>
      <c r="W21" s="619"/>
      <c r="X21" s="619"/>
      <c r="Y21" s="620"/>
      <c r="Z21" s="671">
        <v>0</v>
      </c>
      <c r="AA21" s="671"/>
      <c r="AB21" s="671"/>
      <c r="AC21" s="671"/>
      <c r="AD21" s="672">
        <v>1944</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667</v>
      </c>
      <c r="BH21" s="619"/>
      <c r="BI21" s="619"/>
      <c r="BJ21" s="619"/>
      <c r="BK21" s="619"/>
      <c r="BL21" s="619"/>
      <c r="BM21" s="619"/>
      <c r="BN21" s="620"/>
      <c r="BO21" s="671">
        <v>0</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21782</v>
      </c>
      <c r="S22" s="619"/>
      <c r="T22" s="619"/>
      <c r="U22" s="619"/>
      <c r="V22" s="619"/>
      <c r="W22" s="619"/>
      <c r="X22" s="619"/>
      <c r="Y22" s="620"/>
      <c r="Z22" s="671">
        <v>0.2</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150625</v>
      </c>
      <c r="S23" s="619"/>
      <c r="T23" s="619"/>
      <c r="U23" s="619"/>
      <c r="V23" s="619"/>
      <c r="W23" s="619"/>
      <c r="X23" s="619"/>
      <c r="Y23" s="620"/>
      <c r="Z23" s="671">
        <v>1.3</v>
      </c>
      <c r="AA23" s="671"/>
      <c r="AB23" s="671"/>
      <c r="AC23" s="671"/>
      <c r="AD23" s="672">
        <v>4684</v>
      </c>
      <c r="AE23" s="672"/>
      <c r="AF23" s="672"/>
      <c r="AG23" s="672"/>
      <c r="AH23" s="672"/>
      <c r="AI23" s="672"/>
      <c r="AJ23" s="672"/>
      <c r="AK23" s="672"/>
      <c r="AL23" s="641">
        <v>0.1</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44024</v>
      </c>
      <c r="S24" s="619"/>
      <c r="T24" s="619"/>
      <c r="U24" s="619"/>
      <c r="V24" s="619"/>
      <c r="W24" s="619"/>
      <c r="X24" s="619"/>
      <c r="Y24" s="620"/>
      <c r="Z24" s="671">
        <v>0.4</v>
      </c>
      <c r="AA24" s="671"/>
      <c r="AB24" s="671"/>
      <c r="AC24" s="671"/>
      <c r="AD24" s="672" t="s">
        <v>109</v>
      </c>
      <c r="AE24" s="672"/>
      <c r="AF24" s="672"/>
      <c r="AG24" s="672"/>
      <c r="AH24" s="672"/>
      <c r="AI24" s="672"/>
      <c r="AJ24" s="672"/>
      <c r="AK24" s="672"/>
      <c r="AL24" s="641" t="s">
        <v>109</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4048733</v>
      </c>
      <c r="CS24" s="669"/>
      <c r="CT24" s="669"/>
      <c r="CU24" s="669"/>
      <c r="CV24" s="669"/>
      <c r="CW24" s="669"/>
      <c r="CX24" s="669"/>
      <c r="CY24" s="716"/>
      <c r="CZ24" s="720">
        <v>37.9</v>
      </c>
      <c r="DA24" s="721"/>
      <c r="DB24" s="721"/>
      <c r="DC24" s="722"/>
      <c r="DD24" s="715">
        <v>3262612</v>
      </c>
      <c r="DE24" s="669"/>
      <c r="DF24" s="669"/>
      <c r="DG24" s="669"/>
      <c r="DH24" s="669"/>
      <c r="DI24" s="669"/>
      <c r="DJ24" s="669"/>
      <c r="DK24" s="716"/>
      <c r="DL24" s="715">
        <v>3224722</v>
      </c>
      <c r="DM24" s="669"/>
      <c r="DN24" s="669"/>
      <c r="DO24" s="669"/>
      <c r="DP24" s="669"/>
      <c r="DQ24" s="669"/>
      <c r="DR24" s="669"/>
      <c r="DS24" s="669"/>
      <c r="DT24" s="669"/>
      <c r="DU24" s="669"/>
      <c r="DV24" s="716"/>
      <c r="DW24" s="717">
        <v>43.6</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736820</v>
      </c>
      <c r="S25" s="619"/>
      <c r="T25" s="619"/>
      <c r="U25" s="619"/>
      <c r="V25" s="619"/>
      <c r="W25" s="619"/>
      <c r="X25" s="619"/>
      <c r="Y25" s="620"/>
      <c r="Z25" s="671">
        <v>6.4</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1652943</v>
      </c>
      <c r="CS25" s="637"/>
      <c r="CT25" s="637"/>
      <c r="CU25" s="637"/>
      <c r="CV25" s="637"/>
      <c r="CW25" s="637"/>
      <c r="CX25" s="637"/>
      <c r="CY25" s="638"/>
      <c r="CZ25" s="621">
        <v>15.5</v>
      </c>
      <c r="DA25" s="639"/>
      <c r="DB25" s="639"/>
      <c r="DC25" s="640"/>
      <c r="DD25" s="624">
        <v>1547192</v>
      </c>
      <c r="DE25" s="637"/>
      <c r="DF25" s="637"/>
      <c r="DG25" s="637"/>
      <c r="DH25" s="637"/>
      <c r="DI25" s="637"/>
      <c r="DJ25" s="637"/>
      <c r="DK25" s="638"/>
      <c r="DL25" s="624">
        <v>1512192</v>
      </c>
      <c r="DM25" s="637"/>
      <c r="DN25" s="637"/>
      <c r="DO25" s="637"/>
      <c r="DP25" s="637"/>
      <c r="DQ25" s="637"/>
      <c r="DR25" s="637"/>
      <c r="DS25" s="637"/>
      <c r="DT25" s="637"/>
      <c r="DU25" s="637"/>
      <c r="DV25" s="638"/>
      <c r="DW25" s="641">
        <v>20.399999999999999</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1048077</v>
      </c>
      <c r="CS26" s="619"/>
      <c r="CT26" s="619"/>
      <c r="CU26" s="619"/>
      <c r="CV26" s="619"/>
      <c r="CW26" s="619"/>
      <c r="CX26" s="619"/>
      <c r="CY26" s="620"/>
      <c r="CZ26" s="621">
        <v>9.8000000000000007</v>
      </c>
      <c r="DA26" s="639"/>
      <c r="DB26" s="639"/>
      <c r="DC26" s="640"/>
      <c r="DD26" s="624">
        <v>960852</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1115925</v>
      </c>
      <c r="S27" s="619"/>
      <c r="T27" s="619"/>
      <c r="U27" s="619"/>
      <c r="V27" s="619"/>
      <c r="W27" s="619"/>
      <c r="X27" s="619"/>
      <c r="Y27" s="620"/>
      <c r="Z27" s="671">
        <v>9.8000000000000007</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1502071</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856490</v>
      </c>
      <c r="CS27" s="637"/>
      <c r="CT27" s="637"/>
      <c r="CU27" s="637"/>
      <c r="CV27" s="637"/>
      <c r="CW27" s="637"/>
      <c r="CX27" s="637"/>
      <c r="CY27" s="638"/>
      <c r="CZ27" s="621">
        <v>8</v>
      </c>
      <c r="DA27" s="639"/>
      <c r="DB27" s="639"/>
      <c r="DC27" s="640"/>
      <c r="DD27" s="624">
        <v>257799</v>
      </c>
      <c r="DE27" s="637"/>
      <c r="DF27" s="637"/>
      <c r="DG27" s="637"/>
      <c r="DH27" s="637"/>
      <c r="DI27" s="637"/>
      <c r="DJ27" s="637"/>
      <c r="DK27" s="638"/>
      <c r="DL27" s="624">
        <v>254909</v>
      </c>
      <c r="DM27" s="637"/>
      <c r="DN27" s="637"/>
      <c r="DO27" s="637"/>
      <c r="DP27" s="637"/>
      <c r="DQ27" s="637"/>
      <c r="DR27" s="637"/>
      <c r="DS27" s="637"/>
      <c r="DT27" s="637"/>
      <c r="DU27" s="637"/>
      <c r="DV27" s="638"/>
      <c r="DW27" s="641">
        <v>3.4</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82478</v>
      </c>
      <c r="S28" s="619"/>
      <c r="T28" s="619"/>
      <c r="U28" s="619"/>
      <c r="V28" s="619"/>
      <c r="W28" s="619"/>
      <c r="X28" s="619"/>
      <c r="Y28" s="620"/>
      <c r="Z28" s="671">
        <v>0.7</v>
      </c>
      <c r="AA28" s="671"/>
      <c r="AB28" s="671"/>
      <c r="AC28" s="671"/>
      <c r="AD28" s="672" t="s">
        <v>109</v>
      </c>
      <c r="AE28" s="672"/>
      <c r="AF28" s="672"/>
      <c r="AG28" s="672"/>
      <c r="AH28" s="672"/>
      <c r="AI28" s="672"/>
      <c r="AJ28" s="672"/>
      <c r="AK28" s="672"/>
      <c r="AL28" s="641" t="s">
        <v>109</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1539300</v>
      </c>
      <c r="CS28" s="619"/>
      <c r="CT28" s="619"/>
      <c r="CU28" s="619"/>
      <c r="CV28" s="619"/>
      <c r="CW28" s="619"/>
      <c r="CX28" s="619"/>
      <c r="CY28" s="620"/>
      <c r="CZ28" s="621">
        <v>14.4</v>
      </c>
      <c r="DA28" s="639"/>
      <c r="DB28" s="639"/>
      <c r="DC28" s="640"/>
      <c r="DD28" s="624">
        <v>1457621</v>
      </c>
      <c r="DE28" s="619"/>
      <c r="DF28" s="619"/>
      <c r="DG28" s="619"/>
      <c r="DH28" s="619"/>
      <c r="DI28" s="619"/>
      <c r="DJ28" s="619"/>
      <c r="DK28" s="620"/>
      <c r="DL28" s="624">
        <v>1457621</v>
      </c>
      <c r="DM28" s="619"/>
      <c r="DN28" s="619"/>
      <c r="DO28" s="619"/>
      <c r="DP28" s="619"/>
      <c r="DQ28" s="619"/>
      <c r="DR28" s="619"/>
      <c r="DS28" s="619"/>
      <c r="DT28" s="619"/>
      <c r="DU28" s="619"/>
      <c r="DV28" s="620"/>
      <c r="DW28" s="641">
        <v>19.7</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177202</v>
      </c>
      <c r="S29" s="619"/>
      <c r="T29" s="619"/>
      <c r="U29" s="619"/>
      <c r="V29" s="619"/>
      <c r="W29" s="619"/>
      <c r="X29" s="619"/>
      <c r="Y29" s="620"/>
      <c r="Z29" s="671">
        <v>1.5</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1539300</v>
      </c>
      <c r="CS29" s="637"/>
      <c r="CT29" s="637"/>
      <c r="CU29" s="637"/>
      <c r="CV29" s="637"/>
      <c r="CW29" s="637"/>
      <c r="CX29" s="637"/>
      <c r="CY29" s="638"/>
      <c r="CZ29" s="621">
        <v>14.4</v>
      </c>
      <c r="DA29" s="639"/>
      <c r="DB29" s="639"/>
      <c r="DC29" s="640"/>
      <c r="DD29" s="624">
        <v>1457621</v>
      </c>
      <c r="DE29" s="637"/>
      <c r="DF29" s="637"/>
      <c r="DG29" s="637"/>
      <c r="DH29" s="637"/>
      <c r="DI29" s="637"/>
      <c r="DJ29" s="637"/>
      <c r="DK29" s="638"/>
      <c r="DL29" s="624">
        <v>1457621</v>
      </c>
      <c r="DM29" s="637"/>
      <c r="DN29" s="637"/>
      <c r="DO29" s="637"/>
      <c r="DP29" s="637"/>
      <c r="DQ29" s="637"/>
      <c r="DR29" s="637"/>
      <c r="DS29" s="637"/>
      <c r="DT29" s="637"/>
      <c r="DU29" s="637"/>
      <c r="DV29" s="638"/>
      <c r="DW29" s="641">
        <v>19.7</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60944</v>
      </c>
      <c r="S30" s="619"/>
      <c r="T30" s="619"/>
      <c r="U30" s="619"/>
      <c r="V30" s="619"/>
      <c r="W30" s="619"/>
      <c r="X30" s="619"/>
      <c r="Y30" s="620"/>
      <c r="Z30" s="671">
        <v>0.5</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98.6</v>
      </c>
      <c r="BH30" s="685"/>
      <c r="BI30" s="685"/>
      <c r="BJ30" s="685"/>
      <c r="BK30" s="685"/>
      <c r="BL30" s="685"/>
      <c r="BM30" s="686">
        <v>93.3</v>
      </c>
      <c r="BN30" s="685"/>
      <c r="BO30" s="685"/>
      <c r="BP30" s="685"/>
      <c r="BQ30" s="687"/>
      <c r="BR30" s="684">
        <v>98.5</v>
      </c>
      <c r="BS30" s="685"/>
      <c r="BT30" s="685"/>
      <c r="BU30" s="685"/>
      <c r="BV30" s="685"/>
      <c r="BW30" s="685"/>
      <c r="BX30" s="686">
        <v>92.9</v>
      </c>
      <c r="BY30" s="685"/>
      <c r="BZ30" s="685"/>
      <c r="CA30" s="685"/>
      <c r="CB30" s="687"/>
      <c r="CD30" s="690"/>
      <c r="CE30" s="691"/>
      <c r="CF30" s="655" t="s">
        <v>290</v>
      </c>
      <c r="CG30" s="652"/>
      <c r="CH30" s="652"/>
      <c r="CI30" s="652"/>
      <c r="CJ30" s="652"/>
      <c r="CK30" s="652"/>
      <c r="CL30" s="652"/>
      <c r="CM30" s="652"/>
      <c r="CN30" s="652"/>
      <c r="CO30" s="652"/>
      <c r="CP30" s="652"/>
      <c r="CQ30" s="653"/>
      <c r="CR30" s="618">
        <v>1413999</v>
      </c>
      <c r="CS30" s="619"/>
      <c r="CT30" s="619"/>
      <c r="CU30" s="619"/>
      <c r="CV30" s="619"/>
      <c r="CW30" s="619"/>
      <c r="CX30" s="619"/>
      <c r="CY30" s="620"/>
      <c r="CZ30" s="621">
        <v>13.2</v>
      </c>
      <c r="DA30" s="639"/>
      <c r="DB30" s="639"/>
      <c r="DC30" s="640"/>
      <c r="DD30" s="624">
        <v>1333054</v>
      </c>
      <c r="DE30" s="619"/>
      <c r="DF30" s="619"/>
      <c r="DG30" s="619"/>
      <c r="DH30" s="619"/>
      <c r="DI30" s="619"/>
      <c r="DJ30" s="619"/>
      <c r="DK30" s="620"/>
      <c r="DL30" s="624">
        <v>1333054</v>
      </c>
      <c r="DM30" s="619"/>
      <c r="DN30" s="619"/>
      <c r="DO30" s="619"/>
      <c r="DP30" s="619"/>
      <c r="DQ30" s="619"/>
      <c r="DR30" s="619"/>
      <c r="DS30" s="619"/>
      <c r="DT30" s="619"/>
      <c r="DU30" s="619"/>
      <c r="DV30" s="620"/>
      <c r="DW30" s="641">
        <v>18</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473976</v>
      </c>
      <c r="S31" s="619"/>
      <c r="T31" s="619"/>
      <c r="U31" s="619"/>
      <c r="V31" s="619"/>
      <c r="W31" s="619"/>
      <c r="X31" s="619"/>
      <c r="Y31" s="620"/>
      <c r="Z31" s="671">
        <v>4.0999999999999996</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98.9</v>
      </c>
      <c r="BH31" s="637"/>
      <c r="BI31" s="637"/>
      <c r="BJ31" s="637"/>
      <c r="BK31" s="637"/>
      <c r="BL31" s="637"/>
      <c r="BM31" s="673">
        <v>96.3</v>
      </c>
      <c r="BN31" s="683"/>
      <c r="BO31" s="683"/>
      <c r="BP31" s="683"/>
      <c r="BQ31" s="647"/>
      <c r="BR31" s="682">
        <v>99.1</v>
      </c>
      <c r="BS31" s="637"/>
      <c r="BT31" s="637"/>
      <c r="BU31" s="637"/>
      <c r="BV31" s="637"/>
      <c r="BW31" s="637"/>
      <c r="BX31" s="673">
        <v>96.2</v>
      </c>
      <c r="BY31" s="683"/>
      <c r="BZ31" s="683"/>
      <c r="CA31" s="683"/>
      <c r="CB31" s="647"/>
      <c r="CD31" s="690"/>
      <c r="CE31" s="691"/>
      <c r="CF31" s="655" t="s">
        <v>294</v>
      </c>
      <c r="CG31" s="652"/>
      <c r="CH31" s="652"/>
      <c r="CI31" s="652"/>
      <c r="CJ31" s="652"/>
      <c r="CK31" s="652"/>
      <c r="CL31" s="652"/>
      <c r="CM31" s="652"/>
      <c r="CN31" s="652"/>
      <c r="CO31" s="652"/>
      <c r="CP31" s="652"/>
      <c r="CQ31" s="653"/>
      <c r="CR31" s="618">
        <v>125301</v>
      </c>
      <c r="CS31" s="637"/>
      <c r="CT31" s="637"/>
      <c r="CU31" s="637"/>
      <c r="CV31" s="637"/>
      <c r="CW31" s="637"/>
      <c r="CX31" s="637"/>
      <c r="CY31" s="638"/>
      <c r="CZ31" s="621">
        <v>1.2</v>
      </c>
      <c r="DA31" s="639"/>
      <c r="DB31" s="639"/>
      <c r="DC31" s="640"/>
      <c r="DD31" s="624">
        <v>124567</v>
      </c>
      <c r="DE31" s="637"/>
      <c r="DF31" s="637"/>
      <c r="DG31" s="637"/>
      <c r="DH31" s="637"/>
      <c r="DI31" s="637"/>
      <c r="DJ31" s="637"/>
      <c r="DK31" s="638"/>
      <c r="DL31" s="624">
        <v>124567</v>
      </c>
      <c r="DM31" s="637"/>
      <c r="DN31" s="637"/>
      <c r="DO31" s="637"/>
      <c r="DP31" s="637"/>
      <c r="DQ31" s="637"/>
      <c r="DR31" s="637"/>
      <c r="DS31" s="637"/>
      <c r="DT31" s="637"/>
      <c r="DU31" s="637"/>
      <c r="DV31" s="638"/>
      <c r="DW31" s="641">
        <v>1.7</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113435</v>
      </c>
      <c r="S32" s="619"/>
      <c r="T32" s="619"/>
      <c r="U32" s="619"/>
      <c r="V32" s="619"/>
      <c r="W32" s="619"/>
      <c r="X32" s="619"/>
      <c r="Y32" s="620"/>
      <c r="Z32" s="671">
        <v>1</v>
      </c>
      <c r="AA32" s="671"/>
      <c r="AB32" s="671"/>
      <c r="AC32" s="671"/>
      <c r="AD32" s="672">
        <v>4185</v>
      </c>
      <c r="AE32" s="672"/>
      <c r="AF32" s="672"/>
      <c r="AG32" s="672"/>
      <c r="AH32" s="672"/>
      <c r="AI32" s="672"/>
      <c r="AJ32" s="672"/>
      <c r="AK32" s="672"/>
      <c r="AL32" s="641">
        <v>0.1</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98.1</v>
      </c>
      <c r="BH32" s="603"/>
      <c r="BI32" s="603"/>
      <c r="BJ32" s="603"/>
      <c r="BK32" s="603"/>
      <c r="BL32" s="603"/>
      <c r="BM32" s="666">
        <v>90.2</v>
      </c>
      <c r="BN32" s="603"/>
      <c r="BO32" s="603"/>
      <c r="BP32" s="603"/>
      <c r="BQ32" s="660"/>
      <c r="BR32" s="681">
        <v>97.9</v>
      </c>
      <c r="BS32" s="603"/>
      <c r="BT32" s="603"/>
      <c r="BU32" s="603"/>
      <c r="BV32" s="603"/>
      <c r="BW32" s="603"/>
      <c r="BX32" s="666">
        <v>89.9</v>
      </c>
      <c r="BY32" s="603"/>
      <c r="BZ32" s="603"/>
      <c r="CA32" s="603"/>
      <c r="CB32" s="660"/>
      <c r="CD32" s="692"/>
      <c r="CE32" s="693"/>
      <c r="CF32" s="655" t="s">
        <v>297</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1018000</v>
      </c>
      <c r="S33" s="619"/>
      <c r="T33" s="619"/>
      <c r="U33" s="619"/>
      <c r="V33" s="619"/>
      <c r="W33" s="619"/>
      <c r="X33" s="619"/>
      <c r="Y33" s="620"/>
      <c r="Z33" s="671">
        <v>8.9</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5507481</v>
      </c>
      <c r="CS33" s="637"/>
      <c r="CT33" s="637"/>
      <c r="CU33" s="637"/>
      <c r="CV33" s="637"/>
      <c r="CW33" s="637"/>
      <c r="CX33" s="637"/>
      <c r="CY33" s="638"/>
      <c r="CZ33" s="621">
        <v>51.6</v>
      </c>
      <c r="DA33" s="639"/>
      <c r="DB33" s="639"/>
      <c r="DC33" s="640"/>
      <c r="DD33" s="624">
        <v>4060936</v>
      </c>
      <c r="DE33" s="637"/>
      <c r="DF33" s="637"/>
      <c r="DG33" s="637"/>
      <c r="DH33" s="637"/>
      <c r="DI33" s="637"/>
      <c r="DJ33" s="637"/>
      <c r="DK33" s="638"/>
      <c r="DL33" s="624">
        <v>3098233</v>
      </c>
      <c r="DM33" s="637"/>
      <c r="DN33" s="637"/>
      <c r="DO33" s="637"/>
      <c r="DP33" s="637"/>
      <c r="DQ33" s="637"/>
      <c r="DR33" s="637"/>
      <c r="DS33" s="637"/>
      <c r="DT33" s="637"/>
      <c r="DU33" s="637"/>
      <c r="DV33" s="638"/>
      <c r="DW33" s="641">
        <v>41.9</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2190985</v>
      </c>
      <c r="CS34" s="619"/>
      <c r="CT34" s="619"/>
      <c r="CU34" s="619"/>
      <c r="CV34" s="619"/>
      <c r="CW34" s="619"/>
      <c r="CX34" s="619"/>
      <c r="CY34" s="620"/>
      <c r="CZ34" s="621">
        <v>20.5</v>
      </c>
      <c r="DA34" s="639"/>
      <c r="DB34" s="639"/>
      <c r="DC34" s="640"/>
      <c r="DD34" s="624">
        <v>1677340</v>
      </c>
      <c r="DE34" s="619"/>
      <c r="DF34" s="619"/>
      <c r="DG34" s="619"/>
      <c r="DH34" s="619"/>
      <c r="DI34" s="619"/>
      <c r="DJ34" s="619"/>
      <c r="DK34" s="620"/>
      <c r="DL34" s="624">
        <v>1308569</v>
      </c>
      <c r="DM34" s="619"/>
      <c r="DN34" s="619"/>
      <c r="DO34" s="619"/>
      <c r="DP34" s="619"/>
      <c r="DQ34" s="619"/>
      <c r="DR34" s="619"/>
      <c r="DS34" s="619"/>
      <c r="DT34" s="619"/>
      <c r="DU34" s="619"/>
      <c r="DV34" s="620"/>
      <c r="DW34" s="641">
        <v>17.7</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320600</v>
      </c>
      <c r="S35" s="619"/>
      <c r="T35" s="619"/>
      <c r="U35" s="619"/>
      <c r="V35" s="619"/>
      <c r="W35" s="619"/>
      <c r="X35" s="619"/>
      <c r="Y35" s="620"/>
      <c r="Z35" s="671">
        <v>2.8</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1556861</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27063</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142685</v>
      </c>
      <c r="CS35" s="637"/>
      <c r="CT35" s="637"/>
      <c r="CU35" s="637"/>
      <c r="CV35" s="637"/>
      <c r="CW35" s="637"/>
      <c r="CX35" s="637"/>
      <c r="CY35" s="638"/>
      <c r="CZ35" s="621">
        <v>1.3</v>
      </c>
      <c r="DA35" s="639"/>
      <c r="DB35" s="639"/>
      <c r="DC35" s="640"/>
      <c r="DD35" s="624">
        <v>104879</v>
      </c>
      <c r="DE35" s="637"/>
      <c r="DF35" s="637"/>
      <c r="DG35" s="637"/>
      <c r="DH35" s="637"/>
      <c r="DI35" s="637"/>
      <c r="DJ35" s="637"/>
      <c r="DK35" s="638"/>
      <c r="DL35" s="624">
        <v>104879</v>
      </c>
      <c r="DM35" s="637"/>
      <c r="DN35" s="637"/>
      <c r="DO35" s="637"/>
      <c r="DP35" s="637"/>
      <c r="DQ35" s="637"/>
      <c r="DR35" s="637"/>
      <c r="DS35" s="637"/>
      <c r="DT35" s="637"/>
      <c r="DU35" s="637"/>
      <c r="DV35" s="638"/>
      <c r="DW35" s="641">
        <v>1.4</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11432834</v>
      </c>
      <c r="S36" s="659"/>
      <c r="T36" s="659"/>
      <c r="U36" s="659"/>
      <c r="V36" s="659"/>
      <c r="W36" s="659"/>
      <c r="X36" s="659"/>
      <c r="Y36" s="662"/>
      <c r="Z36" s="663">
        <v>100</v>
      </c>
      <c r="AA36" s="663"/>
      <c r="AB36" s="663"/>
      <c r="AC36" s="663"/>
      <c r="AD36" s="664">
        <v>7075693</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631380</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-17002</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1305601</v>
      </c>
      <c r="CS36" s="619"/>
      <c r="CT36" s="619"/>
      <c r="CU36" s="619"/>
      <c r="CV36" s="619"/>
      <c r="CW36" s="619"/>
      <c r="CX36" s="619"/>
      <c r="CY36" s="620"/>
      <c r="CZ36" s="621">
        <v>12.2</v>
      </c>
      <c r="DA36" s="639"/>
      <c r="DB36" s="639"/>
      <c r="DC36" s="640"/>
      <c r="DD36" s="624">
        <v>874187</v>
      </c>
      <c r="DE36" s="619"/>
      <c r="DF36" s="619"/>
      <c r="DG36" s="619"/>
      <c r="DH36" s="619"/>
      <c r="DI36" s="619"/>
      <c r="DJ36" s="619"/>
      <c r="DK36" s="620"/>
      <c r="DL36" s="624">
        <v>763418</v>
      </c>
      <c r="DM36" s="619"/>
      <c r="DN36" s="619"/>
      <c r="DO36" s="619"/>
      <c r="DP36" s="619"/>
      <c r="DQ36" s="619"/>
      <c r="DR36" s="619"/>
      <c r="DS36" s="619"/>
      <c r="DT36" s="619"/>
      <c r="DU36" s="619"/>
      <c r="DV36" s="620"/>
      <c r="DW36" s="641">
        <v>10.3</v>
      </c>
      <c r="DX36" s="642"/>
      <c r="DY36" s="642"/>
      <c r="DZ36" s="642"/>
      <c r="EA36" s="642"/>
      <c r="EB36" s="642"/>
      <c r="EC36" s="643"/>
    </row>
    <row r="37" spans="2:133" ht="11.25" customHeight="1">
      <c r="AQ37" s="644" t="s">
        <v>312</v>
      </c>
      <c r="AR37" s="645"/>
      <c r="AS37" s="645"/>
      <c r="AT37" s="645"/>
      <c r="AU37" s="645"/>
      <c r="AV37" s="645"/>
      <c r="AW37" s="645"/>
      <c r="AX37" s="645"/>
      <c r="AY37" s="646"/>
      <c r="AZ37" s="618">
        <v>41912</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2714</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481601</v>
      </c>
      <c r="CS37" s="637"/>
      <c r="CT37" s="637"/>
      <c r="CU37" s="637"/>
      <c r="CV37" s="637"/>
      <c r="CW37" s="637"/>
      <c r="CX37" s="637"/>
      <c r="CY37" s="638"/>
      <c r="CZ37" s="621">
        <v>4.5</v>
      </c>
      <c r="DA37" s="639"/>
      <c r="DB37" s="639"/>
      <c r="DC37" s="640"/>
      <c r="DD37" s="624">
        <v>470801</v>
      </c>
      <c r="DE37" s="637"/>
      <c r="DF37" s="637"/>
      <c r="DG37" s="637"/>
      <c r="DH37" s="637"/>
      <c r="DI37" s="637"/>
      <c r="DJ37" s="637"/>
      <c r="DK37" s="638"/>
      <c r="DL37" s="624">
        <v>470713</v>
      </c>
      <c r="DM37" s="637"/>
      <c r="DN37" s="637"/>
      <c r="DO37" s="637"/>
      <c r="DP37" s="637"/>
      <c r="DQ37" s="637"/>
      <c r="DR37" s="637"/>
      <c r="DS37" s="637"/>
      <c r="DT37" s="637"/>
      <c r="DU37" s="637"/>
      <c r="DV37" s="638"/>
      <c r="DW37" s="641">
        <v>6.4</v>
      </c>
      <c r="DX37" s="642"/>
      <c r="DY37" s="642"/>
      <c r="DZ37" s="642"/>
      <c r="EA37" s="642"/>
      <c r="EB37" s="642"/>
      <c r="EC37" s="643"/>
    </row>
    <row r="38" spans="2:133" ht="11.25" customHeight="1">
      <c r="AQ38" s="644" t="s">
        <v>315</v>
      </c>
      <c r="AR38" s="645"/>
      <c r="AS38" s="645"/>
      <c r="AT38" s="645"/>
      <c r="AU38" s="645"/>
      <c r="AV38" s="645"/>
      <c r="AW38" s="645"/>
      <c r="AX38" s="645"/>
      <c r="AY38" s="646"/>
      <c r="AZ38" s="618">
        <v>39708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4842</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1517153</v>
      </c>
      <c r="CS38" s="619"/>
      <c r="CT38" s="619"/>
      <c r="CU38" s="619"/>
      <c r="CV38" s="619"/>
      <c r="CW38" s="619"/>
      <c r="CX38" s="619"/>
      <c r="CY38" s="620"/>
      <c r="CZ38" s="621">
        <v>14.2</v>
      </c>
      <c r="DA38" s="639"/>
      <c r="DB38" s="639"/>
      <c r="DC38" s="640"/>
      <c r="DD38" s="624">
        <v>1371822</v>
      </c>
      <c r="DE38" s="619"/>
      <c r="DF38" s="619"/>
      <c r="DG38" s="619"/>
      <c r="DH38" s="619"/>
      <c r="DI38" s="619"/>
      <c r="DJ38" s="619"/>
      <c r="DK38" s="620"/>
      <c r="DL38" s="624">
        <v>921367</v>
      </c>
      <c r="DM38" s="619"/>
      <c r="DN38" s="619"/>
      <c r="DO38" s="619"/>
      <c r="DP38" s="619"/>
      <c r="DQ38" s="619"/>
      <c r="DR38" s="619"/>
      <c r="DS38" s="619"/>
      <c r="DT38" s="619"/>
      <c r="DU38" s="619"/>
      <c r="DV38" s="620"/>
      <c r="DW38" s="641">
        <v>12.5</v>
      </c>
      <c r="DX38" s="642"/>
      <c r="DY38" s="642"/>
      <c r="DZ38" s="642"/>
      <c r="EA38" s="642"/>
      <c r="EB38" s="642"/>
      <c r="EC38" s="643"/>
    </row>
    <row r="39" spans="2:133" ht="11.25" customHeight="1">
      <c r="AQ39" s="644" t="s">
        <v>318</v>
      </c>
      <c r="AR39" s="645"/>
      <c r="AS39" s="645"/>
      <c r="AT39" s="645"/>
      <c r="AU39" s="645"/>
      <c r="AV39" s="645"/>
      <c r="AW39" s="645"/>
      <c r="AX39" s="645"/>
      <c r="AY39" s="646"/>
      <c r="AZ39" s="618">
        <v>4586</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92</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322716</v>
      </c>
      <c r="CS39" s="637"/>
      <c r="CT39" s="637"/>
      <c r="CU39" s="637"/>
      <c r="CV39" s="637"/>
      <c r="CW39" s="637"/>
      <c r="CX39" s="637"/>
      <c r="CY39" s="638"/>
      <c r="CZ39" s="621">
        <v>3</v>
      </c>
      <c r="DA39" s="639"/>
      <c r="DB39" s="639"/>
      <c r="DC39" s="640"/>
      <c r="DD39" s="624">
        <v>5894</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232611</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113</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28341</v>
      </c>
      <c r="CS40" s="619"/>
      <c r="CT40" s="619"/>
      <c r="CU40" s="619"/>
      <c r="CV40" s="619"/>
      <c r="CW40" s="619"/>
      <c r="CX40" s="619"/>
      <c r="CY40" s="620"/>
      <c r="CZ40" s="621">
        <v>0.3</v>
      </c>
      <c r="DA40" s="639"/>
      <c r="DB40" s="639"/>
      <c r="DC40" s="640"/>
      <c r="DD40" s="624">
        <v>26814</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606664</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327</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1119303</v>
      </c>
      <c r="CS42" s="619"/>
      <c r="CT42" s="619"/>
      <c r="CU42" s="619"/>
      <c r="CV42" s="619"/>
      <c r="CW42" s="619"/>
      <c r="CX42" s="619"/>
      <c r="CY42" s="620"/>
      <c r="CZ42" s="621">
        <v>10.5</v>
      </c>
      <c r="DA42" s="622"/>
      <c r="DB42" s="622"/>
      <c r="DC42" s="623"/>
      <c r="DD42" s="624">
        <v>264650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2057</v>
      </c>
      <c r="CS43" s="637"/>
      <c r="CT43" s="637"/>
      <c r="CU43" s="637"/>
      <c r="CV43" s="637"/>
      <c r="CW43" s="637"/>
      <c r="CX43" s="637"/>
      <c r="CY43" s="638"/>
      <c r="CZ43" s="621">
        <v>0</v>
      </c>
      <c r="DA43" s="639"/>
      <c r="DB43" s="639"/>
      <c r="DC43" s="640"/>
      <c r="DD43" s="624">
        <v>2057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1116414</v>
      </c>
      <c r="CS44" s="619"/>
      <c r="CT44" s="619"/>
      <c r="CU44" s="619"/>
      <c r="CV44" s="619"/>
      <c r="CW44" s="619"/>
      <c r="CX44" s="619"/>
      <c r="CY44" s="620"/>
      <c r="CZ44" s="621">
        <v>10.5</v>
      </c>
      <c r="DA44" s="622"/>
      <c r="DB44" s="622"/>
      <c r="DC44" s="623"/>
      <c r="DD44" s="624">
        <v>261761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284082</v>
      </c>
      <c r="CS45" s="637"/>
      <c r="CT45" s="637"/>
      <c r="CU45" s="637"/>
      <c r="CV45" s="637"/>
      <c r="CW45" s="637"/>
      <c r="CX45" s="637"/>
      <c r="CY45" s="638"/>
      <c r="CZ45" s="621">
        <v>2.7</v>
      </c>
      <c r="DA45" s="639"/>
      <c r="DB45" s="639"/>
      <c r="DC45" s="640"/>
      <c r="DD45" s="624">
        <v>10149</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760986</v>
      </c>
      <c r="CS46" s="619"/>
      <c r="CT46" s="619"/>
      <c r="CU46" s="619"/>
      <c r="CV46" s="619"/>
      <c r="CW46" s="619"/>
      <c r="CX46" s="619"/>
      <c r="CY46" s="620"/>
      <c r="CZ46" s="621">
        <v>7.1</v>
      </c>
      <c r="DA46" s="622"/>
      <c r="DB46" s="622"/>
      <c r="DC46" s="623"/>
      <c r="DD46" s="624">
        <v>222621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2889</v>
      </c>
      <c r="CS47" s="637"/>
      <c r="CT47" s="637"/>
      <c r="CU47" s="637"/>
      <c r="CV47" s="637"/>
      <c r="CW47" s="637"/>
      <c r="CX47" s="637"/>
      <c r="CY47" s="638"/>
      <c r="CZ47" s="621">
        <v>0</v>
      </c>
      <c r="DA47" s="639"/>
      <c r="DB47" s="639"/>
      <c r="DC47" s="640"/>
      <c r="DD47" s="624">
        <v>2889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10675517</v>
      </c>
      <c r="CS49" s="603"/>
      <c r="CT49" s="603"/>
      <c r="CU49" s="603"/>
      <c r="CV49" s="603"/>
      <c r="CW49" s="603"/>
      <c r="CX49" s="603"/>
      <c r="CY49" s="604"/>
      <c r="CZ49" s="605">
        <v>100</v>
      </c>
      <c r="DA49" s="606"/>
      <c r="DB49" s="606"/>
      <c r="DC49" s="607"/>
      <c r="DD49" s="608">
        <v>7588198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11404</v>
      </c>
      <c r="R7" s="1131"/>
      <c r="S7" s="1131"/>
      <c r="T7" s="1131"/>
      <c r="U7" s="1131"/>
      <c r="V7" s="1131">
        <v>10648</v>
      </c>
      <c r="W7" s="1131"/>
      <c r="X7" s="1131"/>
      <c r="Y7" s="1131"/>
      <c r="Z7" s="1131"/>
      <c r="AA7" s="1131">
        <v>756</v>
      </c>
      <c r="AB7" s="1131"/>
      <c r="AC7" s="1131"/>
      <c r="AD7" s="1131"/>
      <c r="AE7" s="1132"/>
      <c r="AF7" s="1133">
        <v>607</v>
      </c>
      <c r="AG7" s="1134"/>
      <c r="AH7" s="1134"/>
      <c r="AI7" s="1134"/>
      <c r="AJ7" s="1135"/>
      <c r="AK7" s="1117">
        <v>75</v>
      </c>
      <c r="AL7" s="1118"/>
      <c r="AM7" s="1118"/>
      <c r="AN7" s="1118"/>
      <c r="AO7" s="1118"/>
      <c r="AP7" s="1118">
        <v>11052</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545</v>
      </c>
      <c r="BT7" s="1122"/>
      <c r="BU7" s="1122"/>
      <c r="BV7" s="1122"/>
      <c r="BW7" s="1122"/>
      <c r="BX7" s="1122"/>
      <c r="BY7" s="1122"/>
      <c r="BZ7" s="1122"/>
      <c r="CA7" s="1122"/>
      <c r="CB7" s="1122"/>
      <c r="CC7" s="1122"/>
      <c r="CD7" s="1122"/>
      <c r="CE7" s="1122"/>
      <c r="CF7" s="1122"/>
      <c r="CG7" s="1123"/>
      <c r="CH7" s="1114">
        <v>5</v>
      </c>
      <c r="CI7" s="1115"/>
      <c r="CJ7" s="1115"/>
      <c r="CK7" s="1115"/>
      <c r="CL7" s="1116"/>
      <c r="CM7" s="1114">
        <v>23</v>
      </c>
      <c r="CN7" s="1115"/>
      <c r="CO7" s="1115"/>
      <c r="CP7" s="1115"/>
      <c r="CQ7" s="1116"/>
      <c r="CR7" s="1114">
        <v>3</v>
      </c>
      <c r="CS7" s="1115"/>
      <c r="CT7" s="1115"/>
      <c r="CU7" s="1115"/>
      <c r="CV7" s="1116"/>
      <c r="CW7" s="1114">
        <v>31</v>
      </c>
      <c r="CX7" s="1115"/>
      <c r="CY7" s="1115"/>
      <c r="CZ7" s="1115"/>
      <c r="DA7" s="1116"/>
      <c r="DB7" s="1114" t="s">
        <v>554</v>
      </c>
      <c r="DC7" s="1115"/>
      <c r="DD7" s="1115"/>
      <c r="DE7" s="1115"/>
      <c r="DF7" s="1116"/>
      <c r="DG7" s="1114" t="s">
        <v>554</v>
      </c>
      <c r="DH7" s="1115"/>
      <c r="DI7" s="1115"/>
      <c r="DJ7" s="1115"/>
      <c r="DK7" s="1116"/>
      <c r="DL7" s="1114" t="s">
        <v>554</v>
      </c>
      <c r="DM7" s="1115"/>
      <c r="DN7" s="1115"/>
      <c r="DO7" s="1115"/>
      <c r="DP7" s="1116"/>
      <c r="DQ7" s="1114" t="s">
        <v>554</v>
      </c>
      <c r="DR7" s="1115"/>
      <c r="DS7" s="1115"/>
      <c r="DT7" s="1115"/>
      <c r="DU7" s="1116"/>
      <c r="DV7" s="1141"/>
      <c r="DW7" s="1142"/>
      <c r="DX7" s="1142"/>
      <c r="DY7" s="1142"/>
      <c r="DZ7" s="1143"/>
      <c r="EA7" s="205"/>
    </row>
    <row r="8" spans="1:131" s="206" customFormat="1" ht="26.25" customHeight="1">
      <c r="A8" s="212">
        <v>2</v>
      </c>
      <c r="B8" s="1063" t="s">
        <v>362</v>
      </c>
      <c r="C8" s="1064"/>
      <c r="D8" s="1064"/>
      <c r="E8" s="1064"/>
      <c r="F8" s="1064"/>
      <c r="G8" s="1064"/>
      <c r="H8" s="1064"/>
      <c r="I8" s="1064"/>
      <c r="J8" s="1064"/>
      <c r="K8" s="1064"/>
      <c r="L8" s="1064"/>
      <c r="M8" s="1064"/>
      <c r="N8" s="1064"/>
      <c r="O8" s="1064"/>
      <c r="P8" s="1065"/>
      <c r="Q8" s="1069">
        <v>9</v>
      </c>
      <c r="R8" s="1070"/>
      <c r="S8" s="1070"/>
      <c r="T8" s="1070"/>
      <c r="U8" s="1070"/>
      <c r="V8" s="1070">
        <v>9</v>
      </c>
      <c r="W8" s="1070"/>
      <c r="X8" s="1070"/>
      <c r="Y8" s="1070"/>
      <c r="Z8" s="1070"/>
      <c r="AA8" s="1070" t="s">
        <v>553</v>
      </c>
      <c r="AB8" s="1070"/>
      <c r="AC8" s="1070"/>
      <c r="AD8" s="1070"/>
      <c r="AE8" s="1071"/>
      <c r="AF8" s="1045" t="s">
        <v>109</v>
      </c>
      <c r="AG8" s="1046"/>
      <c r="AH8" s="1046"/>
      <c r="AI8" s="1046"/>
      <c r="AJ8" s="1047"/>
      <c r="AK8" s="1112" t="s">
        <v>553</v>
      </c>
      <c r="AL8" s="1113"/>
      <c r="AM8" s="1113"/>
      <c r="AN8" s="1113"/>
      <c r="AO8" s="1113"/>
      <c r="AP8" s="1113" t="s">
        <v>553</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546</v>
      </c>
      <c r="BT8" s="1041"/>
      <c r="BU8" s="1041"/>
      <c r="BV8" s="1041"/>
      <c r="BW8" s="1041"/>
      <c r="BX8" s="1041"/>
      <c r="BY8" s="1041"/>
      <c r="BZ8" s="1041"/>
      <c r="CA8" s="1041"/>
      <c r="CB8" s="1041"/>
      <c r="CC8" s="1041"/>
      <c r="CD8" s="1041"/>
      <c r="CE8" s="1041"/>
      <c r="CF8" s="1041"/>
      <c r="CG8" s="1042"/>
      <c r="CH8" s="1015">
        <v>-1</v>
      </c>
      <c r="CI8" s="1016"/>
      <c r="CJ8" s="1016"/>
      <c r="CK8" s="1016"/>
      <c r="CL8" s="1017"/>
      <c r="CM8" s="1015">
        <v>22</v>
      </c>
      <c r="CN8" s="1016"/>
      <c r="CO8" s="1016"/>
      <c r="CP8" s="1016"/>
      <c r="CQ8" s="1017"/>
      <c r="CR8" s="1015">
        <v>11</v>
      </c>
      <c r="CS8" s="1016"/>
      <c r="CT8" s="1016"/>
      <c r="CU8" s="1016"/>
      <c r="CV8" s="1017"/>
      <c r="CW8" s="1015">
        <v>10</v>
      </c>
      <c r="CX8" s="1016"/>
      <c r="CY8" s="1016"/>
      <c r="CZ8" s="1016"/>
      <c r="DA8" s="1017"/>
      <c r="DB8" s="1015">
        <v>11</v>
      </c>
      <c r="DC8" s="1016"/>
      <c r="DD8" s="1016"/>
      <c r="DE8" s="1016"/>
      <c r="DF8" s="1017"/>
      <c r="DG8" s="1015" t="s">
        <v>554</v>
      </c>
      <c r="DH8" s="1016"/>
      <c r="DI8" s="1016"/>
      <c r="DJ8" s="1016"/>
      <c r="DK8" s="1017"/>
      <c r="DL8" s="1015" t="s">
        <v>554</v>
      </c>
      <c r="DM8" s="1016"/>
      <c r="DN8" s="1016"/>
      <c r="DO8" s="1016"/>
      <c r="DP8" s="1017"/>
      <c r="DQ8" s="1015" t="s">
        <v>554</v>
      </c>
      <c r="DR8" s="1016"/>
      <c r="DS8" s="1016"/>
      <c r="DT8" s="1016"/>
      <c r="DU8" s="1017"/>
      <c r="DV8" s="1018"/>
      <c r="DW8" s="1019"/>
      <c r="DX8" s="1019"/>
      <c r="DY8" s="1019"/>
      <c r="DZ8" s="1020"/>
      <c r="EA8" s="205"/>
    </row>
    <row r="9" spans="1:131" s="206" customFormat="1" ht="26.25" customHeight="1">
      <c r="A9" s="212">
        <v>3</v>
      </c>
      <c r="B9" s="1063" t="s">
        <v>363</v>
      </c>
      <c r="C9" s="1064"/>
      <c r="D9" s="1064"/>
      <c r="E9" s="1064"/>
      <c r="F9" s="1064"/>
      <c r="G9" s="1064"/>
      <c r="H9" s="1064"/>
      <c r="I9" s="1064"/>
      <c r="J9" s="1064"/>
      <c r="K9" s="1064"/>
      <c r="L9" s="1064"/>
      <c r="M9" s="1064"/>
      <c r="N9" s="1064"/>
      <c r="O9" s="1064"/>
      <c r="P9" s="1065"/>
      <c r="Q9" s="1069">
        <v>17</v>
      </c>
      <c r="R9" s="1070"/>
      <c r="S9" s="1070"/>
      <c r="T9" s="1070"/>
      <c r="U9" s="1070"/>
      <c r="V9" s="1070">
        <v>17</v>
      </c>
      <c r="W9" s="1070"/>
      <c r="X9" s="1070"/>
      <c r="Y9" s="1070"/>
      <c r="Z9" s="1070"/>
      <c r="AA9" s="1070" t="s">
        <v>553</v>
      </c>
      <c r="AB9" s="1070"/>
      <c r="AC9" s="1070"/>
      <c r="AD9" s="1070"/>
      <c r="AE9" s="1071"/>
      <c r="AF9" s="1045" t="s">
        <v>109</v>
      </c>
      <c r="AG9" s="1046"/>
      <c r="AH9" s="1046"/>
      <c r="AI9" s="1046"/>
      <c r="AJ9" s="1047"/>
      <c r="AK9" s="1112">
        <v>0</v>
      </c>
      <c r="AL9" s="1113"/>
      <c r="AM9" s="1113"/>
      <c r="AN9" s="1113"/>
      <c r="AO9" s="1113"/>
      <c r="AP9" s="1113">
        <v>20</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t="s">
        <v>364</v>
      </c>
      <c r="C10" s="1064"/>
      <c r="D10" s="1064"/>
      <c r="E10" s="1064"/>
      <c r="F10" s="1064"/>
      <c r="G10" s="1064"/>
      <c r="H10" s="1064"/>
      <c r="I10" s="1064"/>
      <c r="J10" s="1064"/>
      <c r="K10" s="1064"/>
      <c r="L10" s="1064"/>
      <c r="M10" s="1064"/>
      <c r="N10" s="1064"/>
      <c r="O10" s="1064"/>
      <c r="P10" s="1065"/>
      <c r="Q10" s="1069">
        <v>12</v>
      </c>
      <c r="R10" s="1070"/>
      <c r="S10" s="1070"/>
      <c r="T10" s="1070"/>
      <c r="U10" s="1070"/>
      <c r="V10" s="1070">
        <v>11</v>
      </c>
      <c r="W10" s="1070"/>
      <c r="X10" s="1070"/>
      <c r="Y10" s="1070"/>
      <c r="Z10" s="1070"/>
      <c r="AA10" s="1070">
        <v>1</v>
      </c>
      <c r="AB10" s="1070"/>
      <c r="AC10" s="1070"/>
      <c r="AD10" s="1070"/>
      <c r="AE10" s="1071"/>
      <c r="AF10" s="1045">
        <v>1</v>
      </c>
      <c r="AG10" s="1046"/>
      <c r="AH10" s="1046"/>
      <c r="AI10" s="1046"/>
      <c r="AJ10" s="1047"/>
      <c r="AK10" s="1112" t="s">
        <v>553</v>
      </c>
      <c r="AL10" s="1113"/>
      <c r="AM10" s="1113"/>
      <c r="AN10" s="1113"/>
      <c r="AO10" s="1113"/>
      <c r="AP10" s="1113" t="s">
        <v>553</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365</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366</v>
      </c>
      <c r="B23" s="970" t="s">
        <v>367</v>
      </c>
      <c r="C23" s="971"/>
      <c r="D23" s="971"/>
      <c r="E23" s="971"/>
      <c r="F23" s="971"/>
      <c r="G23" s="971"/>
      <c r="H23" s="971"/>
      <c r="I23" s="971"/>
      <c r="J23" s="971"/>
      <c r="K23" s="971"/>
      <c r="L23" s="971"/>
      <c r="M23" s="971"/>
      <c r="N23" s="971"/>
      <c r="O23" s="971"/>
      <c r="P23" s="972"/>
      <c r="Q23" s="1094">
        <v>11433</v>
      </c>
      <c r="R23" s="1095"/>
      <c r="S23" s="1095"/>
      <c r="T23" s="1095"/>
      <c r="U23" s="1095"/>
      <c r="V23" s="1095">
        <v>10676</v>
      </c>
      <c r="W23" s="1095"/>
      <c r="X23" s="1095"/>
      <c r="Y23" s="1095"/>
      <c r="Z23" s="1095"/>
      <c r="AA23" s="1095">
        <v>757</v>
      </c>
      <c r="AB23" s="1095"/>
      <c r="AC23" s="1095"/>
      <c r="AD23" s="1095"/>
      <c r="AE23" s="1096"/>
      <c r="AF23" s="1097">
        <v>608</v>
      </c>
      <c r="AG23" s="1095"/>
      <c r="AH23" s="1095"/>
      <c r="AI23" s="1095"/>
      <c r="AJ23" s="1098"/>
      <c r="AK23" s="1099"/>
      <c r="AL23" s="1100"/>
      <c r="AM23" s="1100"/>
      <c r="AN23" s="1100"/>
      <c r="AO23" s="1100"/>
      <c r="AP23" s="1095">
        <v>11072</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370</v>
      </c>
      <c r="R26" s="1028"/>
      <c r="S26" s="1028"/>
      <c r="T26" s="1028"/>
      <c r="U26" s="1029"/>
      <c r="V26" s="1027" t="s">
        <v>371</v>
      </c>
      <c r="W26" s="1028"/>
      <c r="X26" s="1028"/>
      <c r="Y26" s="1028"/>
      <c r="Z26" s="1029"/>
      <c r="AA26" s="1027" t="s">
        <v>372</v>
      </c>
      <c r="AB26" s="1028"/>
      <c r="AC26" s="1028"/>
      <c r="AD26" s="1028"/>
      <c r="AE26" s="1028"/>
      <c r="AF26" s="1085" t="s">
        <v>373</v>
      </c>
      <c r="AG26" s="1034"/>
      <c r="AH26" s="1034"/>
      <c r="AI26" s="1034"/>
      <c r="AJ26" s="1086"/>
      <c r="AK26" s="1028" t="s">
        <v>374</v>
      </c>
      <c r="AL26" s="1028"/>
      <c r="AM26" s="1028"/>
      <c r="AN26" s="1028"/>
      <c r="AO26" s="1029"/>
      <c r="AP26" s="1027" t="s">
        <v>375</v>
      </c>
      <c r="AQ26" s="1028"/>
      <c r="AR26" s="1028"/>
      <c r="AS26" s="1028"/>
      <c r="AT26" s="1029"/>
      <c r="AU26" s="1027" t="s">
        <v>376</v>
      </c>
      <c r="AV26" s="1028"/>
      <c r="AW26" s="1028"/>
      <c r="AX26" s="1028"/>
      <c r="AY26" s="1029"/>
      <c r="AZ26" s="1027" t="s">
        <v>377</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378</v>
      </c>
      <c r="C28" s="1077"/>
      <c r="D28" s="1077"/>
      <c r="E28" s="1077"/>
      <c r="F28" s="1077"/>
      <c r="G28" s="1077"/>
      <c r="H28" s="1077"/>
      <c r="I28" s="1077"/>
      <c r="J28" s="1077"/>
      <c r="K28" s="1077"/>
      <c r="L28" s="1077"/>
      <c r="M28" s="1077"/>
      <c r="N28" s="1077"/>
      <c r="O28" s="1077"/>
      <c r="P28" s="1078"/>
      <c r="Q28" s="1079">
        <v>2639</v>
      </c>
      <c r="R28" s="1080"/>
      <c r="S28" s="1080"/>
      <c r="T28" s="1080"/>
      <c r="U28" s="1080"/>
      <c r="V28" s="1080">
        <v>2612</v>
      </c>
      <c r="W28" s="1080"/>
      <c r="X28" s="1080"/>
      <c r="Y28" s="1080"/>
      <c r="Z28" s="1080"/>
      <c r="AA28" s="1080">
        <v>27</v>
      </c>
      <c r="AB28" s="1080"/>
      <c r="AC28" s="1080"/>
      <c r="AD28" s="1080"/>
      <c r="AE28" s="1081"/>
      <c r="AF28" s="1082">
        <v>27</v>
      </c>
      <c r="AG28" s="1080"/>
      <c r="AH28" s="1080"/>
      <c r="AI28" s="1080"/>
      <c r="AJ28" s="1083"/>
      <c r="AK28" s="1084">
        <v>249</v>
      </c>
      <c r="AL28" s="1072"/>
      <c r="AM28" s="1072"/>
      <c r="AN28" s="1072"/>
      <c r="AO28" s="1072"/>
      <c r="AP28" s="1072" t="s">
        <v>554</v>
      </c>
      <c r="AQ28" s="1072"/>
      <c r="AR28" s="1072"/>
      <c r="AS28" s="1072"/>
      <c r="AT28" s="1072"/>
      <c r="AU28" s="1072" t="s">
        <v>554</v>
      </c>
      <c r="AV28" s="1072"/>
      <c r="AW28" s="1072"/>
      <c r="AX28" s="1072"/>
      <c r="AY28" s="1072"/>
      <c r="AZ28" s="1073" t="s">
        <v>554</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379</v>
      </c>
      <c r="C29" s="1064"/>
      <c r="D29" s="1064"/>
      <c r="E29" s="1064"/>
      <c r="F29" s="1064"/>
      <c r="G29" s="1064"/>
      <c r="H29" s="1064"/>
      <c r="I29" s="1064"/>
      <c r="J29" s="1064"/>
      <c r="K29" s="1064"/>
      <c r="L29" s="1064"/>
      <c r="M29" s="1064"/>
      <c r="N29" s="1064"/>
      <c r="O29" s="1064"/>
      <c r="P29" s="1065"/>
      <c r="Q29" s="1069">
        <v>361</v>
      </c>
      <c r="R29" s="1070"/>
      <c r="S29" s="1070"/>
      <c r="T29" s="1070"/>
      <c r="U29" s="1070"/>
      <c r="V29" s="1070">
        <v>361</v>
      </c>
      <c r="W29" s="1070"/>
      <c r="X29" s="1070"/>
      <c r="Y29" s="1070"/>
      <c r="Z29" s="1070"/>
      <c r="AA29" s="1070" t="s">
        <v>553</v>
      </c>
      <c r="AB29" s="1070"/>
      <c r="AC29" s="1070"/>
      <c r="AD29" s="1070"/>
      <c r="AE29" s="1071"/>
      <c r="AF29" s="1045" t="s">
        <v>380</v>
      </c>
      <c r="AG29" s="1046"/>
      <c r="AH29" s="1046"/>
      <c r="AI29" s="1046"/>
      <c r="AJ29" s="1047"/>
      <c r="AK29" s="1006">
        <v>57</v>
      </c>
      <c r="AL29" s="997"/>
      <c r="AM29" s="997"/>
      <c r="AN29" s="997"/>
      <c r="AO29" s="997"/>
      <c r="AP29" s="997">
        <v>264</v>
      </c>
      <c r="AQ29" s="997"/>
      <c r="AR29" s="997"/>
      <c r="AS29" s="997"/>
      <c r="AT29" s="997"/>
      <c r="AU29" s="997">
        <v>29</v>
      </c>
      <c r="AV29" s="997"/>
      <c r="AW29" s="997"/>
      <c r="AX29" s="997"/>
      <c r="AY29" s="997"/>
      <c r="AZ29" s="1068" t="s">
        <v>554</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381</v>
      </c>
      <c r="C30" s="1064"/>
      <c r="D30" s="1064"/>
      <c r="E30" s="1064"/>
      <c r="F30" s="1064"/>
      <c r="G30" s="1064"/>
      <c r="H30" s="1064"/>
      <c r="I30" s="1064"/>
      <c r="J30" s="1064"/>
      <c r="K30" s="1064"/>
      <c r="L30" s="1064"/>
      <c r="M30" s="1064"/>
      <c r="N30" s="1064"/>
      <c r="O30" s="1064"/>
      <c r="P30" s="1065"/>
      <c r="Q30" s="1069">
        <v>397</v>
      </c>
      <c r="R30" s="1070"/>
      <c r="S30" s="1070"/>
      <c r="T30" s="1070"/>
      <c r="U30" s="1070"/>
      <c r="V30" s="1070">
        <v>396</v>
      </c>
      <c r="W30" s="1070"/>
      <c r="X30" s="1070"/>
      <c r="Y30" s="1070"/>
      <c r="Z30" s="1070"/>
      <c r="AA30" s="1070">
        <v>1</v>
      </c>
      <c r="AB30" s="1070"/>
      <c r="AC30" s="1070"/>
      <c r="AD30" s="1070"/>
      <c r="AE30" s="1071"/>
      <c r="AF30" s="1045">
        <v>1</v>
      </c>
      <c r="AG30" s="1046"/>
      <c r="AH30" s="1046"/>
      <c r="AI30" s="1046"/>
      <c r="AJ30" s="1047"/>
      <c r="AK30" s="1006">
        <v>75</v>
      </c>
      <c r="AL30" s="997"/>
      <c r="AM30" s="997"/>
      <c r="AN30" s="997"/>
      <c r="AO30" s="997"/>
      <c r="AP30" s="997" t="s">
        <v>554</v>
      </c>
      <c r="AQ30" s="997"/>
      <c r="AR30" s="997"/>
      <c r="AS30" s="997"/>
      <c r="AT30" s="997"/>
      <c r="AU30" s="997" t="s">
        <v>554</v>
      </c>
      <c r="AV30" s="997"/>
      <c r="AW30" s="997"/>
      <c r="AX30" s="997"/>
      <c r="AY30" s="997"/>
      <c r="AZ30" s="1068" t="s">
        <v>554</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382</v>
      </c>
      <c r="C31" s="1064"/>
      <c r="D31" s="1064"/>
      <c r="E31" s="1064"/>
      <c r="F31" s="1064"/>
      <c r="G31" s="1064"/>
      <c r="H31" s="1064"/>
      <c r="I31" s="1064"/>
      <c r="J31" s="1064"/>
      <c r="K31" s="1064"/>
      <c r="L31" s="1064"/>
      <c r="M31" s="1064"/>
      <c r="N31" s="1064"/>
      <c r="O31" s="1064"/>
      <c r="P31" s="1065"/>
      <c r="Q31" s="1069">
        <v>2271</v>
      </c>
      <c r="R31" s="1070"/>
      <c r="S31" s="1070"/>
      <c r="T31" s="1070"/>
      <c r="U31" s="1070"/>
      <c r="V31" s="1070">
        <v>2206</v>
      </c>
      <c r="W31" s="1070"/>
      <c r="X31" s="1070"/>
      <c r="Y31" s="1070"/>
      <c r="Z31" s="1070"/>
      <c r="AA31" s="1070">
        <v>65</v>
      </c>
      <c r="AB31" s="1070"/>
      <c r="AC31" s="1070"/>
      <c r="AD31" s="1070"/>
      <c r="AE31" s="1071"/>
      <c r="AF31" s="1045">
        <v>65</v>
      </c>
      <c r="AG31" s="1046"/>
      <c r="AH31" s="1046"/>
      <c r="AI31" s="1046"/>
      <c r="AJ31" s="1047"/>
      <c r="AK31" s="1006">
        <v>315</v>
      </c>
      <c r="AL31" s="997"/>
      <c r="AM31" s="997"/>
      <c r="AN31" s="997"/>
      <c r="AO31" s="997"/>
      <c r="AP31" s="997">
        <v>36</v>
      </c>
      <c r="AQ31" s="997"/>
      <c r="AR31" s="997"/>
      <c r="AS31" s="997"/>
      <c r="AT31" s="997"/>
      <c r="AU31" s="997" t="s">
        <v>554</v>
      </c>
      <c r="AV31" s="997"/>
      <c r="AW31" s="997"/>
      <c r="AX31" s="997"/>
      <c r="AY31" s="997"/>
      <c r="AZ31" s="1068" t="s">
        <v>554</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383</v>
      </c>
      <c r="C32" s="1064"/>
      <c r="D32" s="1064"/>
      <c r="E32" s="1064"/>
      <c r="F32" s="1064"/>
      <c r="G32" s="1064"/>
      <c r="H32" s="1064"/>
      <c r="I32" s="1064"/>
      <c r="J32" s="1064"/>
      <c r="K32" s="1064"/>
      <c r="L32" s="1064"/>
      <c r="M32" s="1064"/>
      <c r="N32" s="1064"/>
      <c r="O32" s="1064"/>
      <c r="P32" s="1065"/>
      <c r="Q32" s="1069">
        <v>279</v>
      </c>
      <c r="R32" s="1070"/>
      <c r="S32" s="1070"/>
      <c r="T32" s="1070"/>
      <c r="U32" s="1070"/>
      <c r="V32" s="1070">
        <v>254</v>
      </c>
      <c r="W32" s="1070"/>
      <c r="X32" s="1070"/>
      <c r="Y32" s="1070"/>
      <c r="Z32" s="1070"/>
      <c r="AA32" s="1070">
        <v>25</v>
      </c>
      <c r="AB32" s="1070"/>
      <c r="AC32" s="1070"/>
      <c r="AD32" s="1070"/>
      <c r="AE32" s="1071"/>
      <c r="AF32" s="1045">
        <v>173</v>
      </c>
      <c r="AG32" s="1046"/>
      <c r="AH32" s="1046"/>
      <c r="AI32" s="1046"/>
      <c r="AJ32" s="1047"/>
      <c r="AK32" s="1006">
        <v>40</v>
      </c>
      <c r="AL32" s="997"/>
      <c r="AM32" s="997"/>
      <c r="AN32" s="997"/>
      <c r="AO32" s="997"/>
      <c r="AP32" s="997">
        <v>1086</v>
      </c>
      <c r="AQ32" s="997"/>
      <c r="AR32" s="997"/>
      <c r="AS32" s="997"/>
      <c r="AT32" s="997"/>
      <c r="AU32" s="997">
        <v>257</v>
      </c>
      <c r="AV32" s="997"/>
      <c r="AW32" s="997"/>
      <c r="AX32" s="997"/>
      <c r="AY32" s="997"/>
      <c r="AZ32" s="1068" t="s">
        <v>554</v>
      </c>
      <c r="BA32" s="1068"/>
      <c r="BB32" s="1068"/>
      <c r="BC32" s="1068"/>
      <c r="BD32" s="1068"/>
      <c r="BE32" s="1058" t="s">
        <v>384</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385</v>
      </c>
      <c r="C33" s="1064"/>
      <c r="D33" s="1064"/>
      <c r="E33" s="1064"/>
      <c r="F33" s="1064"/>
      <c r="G33" s="1064"/>
      <c r="H33" s="1064"/>
      <c r="I33" s="1064"/>
      <c r="J33" s="1064"/>
      <c r="K33" s="1064"/>
      <c r="L33" s="1064"/>
      <c r="M33" s="1064"/>
      <c r="N33" s="1064"/>
      <c r="O33" s="1064"/>
      <c r="P33" s="1065"/>
      <c r="Q33" s="1069">
        <v>14</v>
      </c>
      <c r="R33" s="1070"/>
      <c r="S33" s="1070"/>
      <c r="T33" s="1070"/>
      <c r="U33" s="1070"/>
      <c r="V33" s="1070">
        <v>14</v>
      </c>
      <c r="W33" s="1070"/>
      <c r="X33" s="1070"/>
      <c r="Y33" s="1070"/>
      <c r="Z33" s="1070"/>
      <c r="AA33" s="1070" t="s">
        <v>554</v>
      </c>
      <c r="AB33" s="1070"/>
      <c r="AC33" s="1070"/>
      <c r="AD33" s="1070"/>
      <c r="AE33" s="1071"/>
      <c r="AF33" s="1045" t="s">
        <v>380</v>
      </c>
      <c r="AG33" s="1046"/>
      <c r="AH33" s="1046"/>
      <c r="AI33" s="1046"/>
      <c r="AJ33" s="1047"/>
      <c r="AK33" s="1006">
        <v>41</v>
      </c>
      <c r="AL33" s="997"/>
      <c r="AM33" s="997"/>
      <c r="AN33" s="997"/>
      <c r="AO33" s="997"/>
      <c r="AP33" s="997">
        <v>193</v>
      </c>
      <c r="AQ33" s="997"/>
      <c r="AR33" s="997"/>
      <c r="AS33" s="997"/>
      <c r="AT33" s="997"/>
      <c r="AU33" s="997">
        <v>7</v>
      </c>
      <c r="AV33" s="997"/>
      <c r="AW33" s="997"/>
      <c r="AX33" s="997"/>
      <c r="AY33" s="997"/>
      <c r="AZ33" s="1068" t="s">
        <v>554</v>
      </c>
      <c r="BA33" s="1068"/>
      <c r="BB33" s="1068"/>
      <c r="BC33" s="1068"/>
      <c r="BD33" s="1068"/>
      <c r="BE33" s="1058" t="s">
        <v>386</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387</v>
      </c>
      <c r="C34" s="1064"/>
      <c r="D34" s="1064"/>
      <c r="E34" s="1064"/>
      <c r="F34" s="1064"/>
      <c r="G34" s="1064"/>
      <c r="H34" s="1064"/>
      <c r="I34" s="1064"/>
      <c r="J34" s="1064"/>
      <c r="K34" s="1064"/>
      <c r="L34" s="1064"/>
      <c r="M34" s="1064"/>
      <c r="N34" s="1064"/>
      <c r="O34" s="1064"/>
      <c r="P34" s="1065"/>
      <c r="Q34" s="1069">
        <v>9</v>
      </c>
      <c r="R34" s="1070"/>
      <c r="S34" s="1070"/>
      <c r="T34" s="1070"/>
      <c r="U34" s="1070"/>
      <c r="V34" s="1070">
        <v>9</v>
      </c>
      <c r="W34" s="1070"/>
      <c r="X34" s="1070"/>
      <c r="Y34" s="1070"/>
      <c r="Z34" s="1070"/>
      <c r="AA34" s="1070" t="s">
        <v>554</v>
      </c>
      <c r="AB34" s="1070"/>
      <c r="AC34" s="1070"/>
      <c r="AD34" s="1070"/>
      <c r="AE34" s="1071"/>
      <c r="AF34" s="1045" t="s">
        <v>380</v>
      </c>
      <c r="AG34" s="1046"/>
      <c r="AH34" s="1046"/>
      <c r="AI34" s="1046"/>
      <c r="AJ34" s="1047"/>
      <c r="AK34" s="1006">
        <v>5</v>
      </c>
      <c r="AL34" s="997"/>
      <c r="AM34" s="997"/>
      <c r="AN34" s="997"/>
      <c r="AO34" s="997"/>
      <c r="AP34" s="997">
        <v>39</v>
      </c>
      <c r="AQ34" s="997"/>
      <c r="AR34" s="997"/>
      <c r="AS34" s="997"/>
      <c r="AT34" s="997"/>
      <c r="AU34" s="997">
        <v>24</v>
      </c>
      <c r="AV34" s="997"/>
      <c r="AW34" s="997"/>
      <c r="AX34" s="997"/>
      <c r="AY34" s="997"/>
      <c r="AZ34" s="1068" t="s">
        <v>554</v>
      </c>
      <c r="BA34" s="1068"/>
      <c r="BB34" s="1068"/>
      <c r="BC34" s="1068"/>
      <c r="BD34" s="1068"/>
      <c r="BE34" s="1058" t="s">
        <v>386</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388</v>
      </c>
      <c r="C35" s="1064"/>
      <c r="D35" s="1064"/>
      <c r="E35" s="1064"/>
      <c r="F35" s="1064"/>
      <c r="G35" s="1064"/>
      <c r="H35" s="1064"/>
      <c r="I35" s="1064"/>
      <c r="J35" s="1064"/>
      <c r="K35" s="1064"/>
      <c r="L35" s="1064"/>
      <c r="M35" s="1064"/>
      <c r="N35" s="1064"/>
      <c r="O35" s="1064"/>
      <c r="P35" s="1065"/>
      <c r="Q35" s="1069">
        <v>469</v>
      </c>
      <c r="R35" s="1070"/>
      <c r="S35" s="1070"/>
      <c r="T35" s="1070"/>
      <c r="U35" s="1070"/>
      <c r="V35" s="1070">
        <v>469</v>
      </c>
      <c r="W35" s="1070"/>
      <c r="X35" s="1070"/>
      <c r="Y35" s="1070"/>
      <c r="Z35" s="1070"/>
      <c r="AA35" s="1070">
        <v>0</v>
      </c>
      <c r="AB35" s="1070"/>
      <c r="AC35" s="1070"/>
      <c r="AD35" s="1070"/>
      <c r="AE35" s="1071"/>
      <c r="AF35" s="1045">
        <v>0</v>
      </c>
      <c r="AG35" s="1046"/>
      <c r="AH35" s="1046"/>
      <c r="AI35" s="1046"/>
      <c r="AJ35" s="1047"/>
      <c r="AK35" s="1006">
        <v>351</v>
      </c>
      <c r="AL35" s="997"/>
      <c r="AM35" s="997"/>
      <c r="AN35" s="997"/>
      <c r="AO35" s="997"/>
      <c r="AP35" s="997">
        <v>3529</v>
      </c>
      <c r="AQ35" s="997"/>
      <c r="AR35" s="997"/>
      <c r="AS35" s="997"/>
      <c r="AT35" s="997"/>
      <c r="AU35" s="997">
        <v>2781</v>
      </c>
      <c r="AV35" s="997"/>
      <c r="AW35" s="997"/>
      <c r="AX35" s="997"/>
      <c r="AY35" s="997"/>
      <c r="AZ35" s="1068" t="s">
        <v>554</v>
      </c>
      <c r="BA35" s="1068"/>
      <c r="BB35" s="1068"/>
      <c r="BC35" s="1068"/>
      <c r="BD35" s="1068"/>
      <c r="BE35" s="1058" t="s">
        <v>386</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t="s">
        <v>389</v>
      </c>
      <c r="C36" s="1064"/>
      <c r="D36" s="1064"/>
      <c r="E36" s="1064"/>
      <c r="F36" s="1064"/>
      <c r="G36" s="1064"/>
      <c r="H36" s="1064"/>
      <c r="I36" s="1064"/>
      <c r="J36" s="1064"/>
      <c r="K36" s="1064"/>
      <c r="L36" s="1064"/>
      <c r="M36" s="1064"/>
      <c r="N36" s="1064"/>
      <c r="O36" s="1064"/>
      <c r="P36" s="1065"/>
      <c r="Q36" s="1069">
        <v>414</v>
      </c>
      <c r="R36" s="1070"/>
      <c r="S36" s="1070"/>
      <c r="T36" s="1070"/>
      <c r="U36" s="1070"/>
      <c r="V36" s="1070">
        <v>414</v>
      </c>
      <c r="W36" s="1070"/>
      <c r="X36" s="1070"/>
      <c r="Y36" s="1070"/>
      <c r="Z36" s="1070"/>
      <c r="AA36" s="1070">
        <v>0</v>
      </c>
      <c r="AB36" s="1070"/>
      <c r="AC36" s="1070"/>
      <c r="AD36" s="1070"/>
      <c r="AE36" s="1071"/>
      <c r="AF36" s="1045">
        <v>0</v>
      </c>
      <c r="AG36" s="1046"/>
      <c r="AH36" s="1046"/>
      <c r="AI36" s="1046"/>
      <c r="AJ36" s="1047"/>
      <c r="AK36" s="1006">
        <v>280</v>
      </c>
      <c r="AL36" s="997"/>
      <c r="AM36" s="997"/>
      <c r="AN36" s="997"/>
      <c r="AO36" s="997"/>
      <c r="AP36" s="997">
        <v>3122</v>
      </c>
      <c r="AQ36" s="997"/>
      <c r="AR36" s="997"/>
      <c r="AS36" s="997"/>
      <c r="AT36" s="997"/>
      <c r="AU36" s="997">
        <v>2354</v>
      </c>
      <c r="AV36" s="997"/>
      <c r="AW36" s="997"/>
      <c r="AX36" s="997"/>
      <c r="AY36" s="997"/>
      <c r="AZ36" s="1068" t="s">
        <v>554</v>
      </c>
      <c r="BA36" s="1068"/>
      <c r="BB36" s="1068"/>
      <c r="BC36" s="1068"/>
      <c r="BD36" s="1068"/>
      <c r="BE36" s="1058" t="s">
        <v>386</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t="s">
        <v>390</v>
      </c>
      <c r="C37" s="1064"/>
      <c r="D37" s="1064"/>
      <c r="E37" s="1064"/>
      <c r="F37" s="1064"/>
      <c r="G37" s="1064"/>
      <c r="H37" s="1064"/>
      <c r="I37" s="1064"/>
      <c r="J37" s="1064"/>
      <c r="K37" s="1064"/>
      <c r="L37" s="1064"/>
      <c r="M37" s="1064"/>
      <c r="N37" s="1064"/>
      <c r="O37" s="1064"/>
      <c r="P37" s="1065"/>
      <c r="Q37" s="1069">
        <v>51</v>
      </c>
      <c r="R37" s="1070"/>
      <c r="S37" s="1070"/>
      <c r="T37" s="1070"/>
      <c r="U37" s="1070"/>
      <c r="V37" s="1070">
        <v>47</v>
      </c>
      <c r="W37" s="1070"/>
      <c r="X37" s="1070"/>
      <c r="Y37" s="1070"/>
      <c r="Z37" s="1070"/>
      <c r="AA37" s="1070">
        <v>4</v>
      </c>
      <c r="AB37" s="1070"/>
      <c r="AC37" s="1070"/>
      <c r="AD37" s="1070"/>
      <c r="AE37" s="1071"/>
      <c r="AF37" s="1045">
        <v>4</v>
      </c>
      <c r="AG37" s="1046"/>
      <c r="AH37" s="1046"/>
      <c r="AI37" s="1046"/>
      <c r="AJ37" s="1047"/>
      <c r="AK37" s="1006">
        <v>0</v>
      </c>
      <c r="AL37" s="997"/>
      <c r="AM37" s="997"/>
      <c r="AN37" s="997"/>
      <c r="AO37" s="997"/>
      <c r="AP37" s="997">
        <v>70</v>
      </c>
      <c r="AQ37" s="997"/>
      <c r="AR37" s="997"/>
      <c r="AS37" s="997"/>
      <c r="AT37" s="997"/>
      <c r="AU37" s="997" t="s">
        <v>554</v>
      </c>
      <c r="AV37" s="997"/>
      <c r="AW37" s="997"/>
      <c r="AX37" s="997"/>
      <c r="AY37" s="997"/>
      <c r="AZ37" s="1068" t="s">
        <v>554</v>
      </c>
      <c r="BA37" s="1068"/>
      <c r="BB37" s="1068"/>
      <c r="BC37" s="1068"/>
      <c r="BD37" s="1068"/>
      <c r="BE37" s="1058" t="s">
        <v>386</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t="s">
        <v>391</v>
      </c>
      <c r="C38" s="1064"/>
      <c r="D38" s="1064"/>
      <c r="E38" s="1064"/>
      <c r="F38" s="1064"/>
      <c r="G38" s="1064"/>
      <c r="H38" s="1064"/>
      <c r="I38" s="1064"/>
      <c r="J38" s="1064"/>
      <c r="K38" s="1064"/>
      <c r="L38" s="1064"/>
      <c r="M38" s="1064"/>
      <c r="N38" s="1064"/>
      <c r="O38" s="1064"/>
      <c r="P38" s="1065"/>
      <c r="Q38" s="1069">
        <v>5</v>
      </c>
      <c r="R38" s="1070"/>
      <c r="S38" s="1070"/>
      <c r="T38" s="1070"/>
      <c r="U38" s="1070"/>
      <c r="V38" s="1070">
        <v>5</v>
      </c>
      <c r="W38" s="1070"/>
      <c r="X38" s="1070"/>
      <c r="Y38" s="1070"/>
      <c r="Z38" s="1070"/>
      <c r="AA38" s="1070" t="s">
        <v>554</v>
      </c>
      <c r="AB38" s="1070"/>
      <c r="AC38" s="1070"/>
      <c r="AD38" s="1070"/>
      <c r="AE38" s="1071"/>
      <c r="AF38" s="1045" t="s">
        <v>380</v>
      </c>
      <c r="AG38" s="1046"/>
      <c r="AH38" s="1046"/>
      <c r="AI38" s="1046"/>
      <c r="AJ38" s="1047"/>
      <c r="AK38" s="1006">
        <v>1</v>
      </c>
      <c r="AL38" s="997"/>
      <c r="AM38" s="997"/>
      <c r="AN38" s="997"/>
      <c r="AO38" s="997"/>
      <c r="AP38" s="997" t="s">
        <v>554</v>
      </c>
      <c r="AQ38" s="997"/>
      <c r="AR38" s="997"/>
      <c r="AS38" s="997"/>
      <c r="AT38" s="997"/>
      <c r="AU38" s="997" t="s">
        <v>554</v>
      </c>
      <c r="AV38" s="997"/>
      <c r="AW38" s="997"/>
      <c r="AX38" s="997"/>
      <c r="AY38" s="997"/>
      <c r="AZ38" s="1068" t="s">
        <v>554</v>
      </c>
      <c r="BA38" s="1068"/>
      <c r="BB38" s="1068"/>
      <c r="BC38" s="1068"/>
      <c r="BD38" s="1068"/>
      <c r="BE38" s="1058" t="s">
        <v>386</v>
      </c>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t="s">
        <v>392</v>
      </c>
      <c r="C39" s="1064"/>
      <c r="D39" s="1064"/>
      <c r="E39" s="1064"/>
      <c r="F39" s="1064"/>
      <c r="G39" s="1064"/>
      <c r="H39" s="1064"/>
      <c r="I39" s="1064"/>
      <c r="J39" s="1064"/>
      <c r="K39" s="1064"/>
      <c r="L39" s="1064"/>
      <c r="M39" s="1064"/>
      <c r="N39" s="1064"/>
      <c r="O39" s="1064"/>
      <c r="P39" s="1065"/>
      <c r="Q39" s="1069">
        <v>18</v>
      </c>
      <c r="R39" s="1070"/>
      <c r="S39" s="1070"/>
      <c r="T39" s="1070"/>
      <c r="U39" s="1070"/>
      <c r="V39" s="1070">
        <v>18</v>
      </c>
      <c r="W39" s="1070"/>
      <c r="X39" s="1070"/>
      <c r="Y39" s="1070"/>
      <c r="Z39" s="1070"/>
      <c r="AA39" s="1070" t="s">
        <v>554</v>
      </c>
      <c r="AB39" s="1070"/>
      <c r="AC39" s="1070"/>
      <c r="AD39" s="1070"/>
      <c r="AE39" s="1071"/>
      <c r="AF39" s="1045" t="s">
        <v>380</v>
      </c>
      <c r="AG39" s="1046"/>
      <c r="AH39" s="1046"/>
      <c r="AI39" s="1046"/>
      <c r="AJ39" s="1047"/>
      <c r="AK39" s="1006">
        <v>0</v>
      </c>
      <c r="AL39" s="997"/>
      <c r="AM39" s="997"/>
      <c r="AN39" s="997"/>
      <c r="AO39" s="997"/>
      <c r="AP39" s="997" t="s">
        <v>554</v>
      </c>
      <c r="AQ39" s="997"/>
      <c r="AR39" s="997"/>
      <c r="AS39" s="997"/>
      <c r="AT39" s="997"/>
      <c r="AU39" s="997" t="s">
        <v>554</v>
      </c>
      <c r="AV39" s="997"/>
      <c r="AW39" s="997"/>
      <c r="AX39" s="997"/>
      <c r="AY39" s="997"/>
      <c r="AZ39" s="1068" t="s">
        <v>554</v>
      </c>
      <c r="BA39" s="1068"/>
      <c r="BB39" s="1068"/>
      <c r="BC39" s="1068"/>
      <c r="BD39" s="1068"/>
      <c r="BE39" s="1058" t="s">
        <v>386</v>
      </c>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t="s">
        <v>393</v>
      </c>
      <c r="C40" s="1064"/>
      <c r="D40" s="1064"/>
      <c r="E40" s="1064"/>
      <c r="F40" s="1064"/>
      <c r="G40" s="1064"/>
      <c r="H40" s="1064"/>
      <c r="I40" s="1064"/>
      <c r="J40" s="1064"/>
      <c r="K40" s="1064"/>
      <c r="L40" s="1064"/>
      <c r="M40" s="1064"/>
      <c r="N40" s="1064"/>
      <c r="O40" s="1064"/>
      <c r="P40" s="1065"/>
      <c r="Q40" s="1069">
        <v>14</v>
      </c>
      <c r="R40" s="1070"/>
      <c r="S40" s="1070"/>
      <c r="T40" s="1070"/>
      <c r="U40" s="1070"/>
      <c r="V40" s="1070">
        <v>14</v>
      </c>
      <c r="W40" s="1070"/>
      <c r="X40" s="1070"/>
      <c r="Y40" s="1070"/>
      <c r="Z40" s="1070"/>
      <c r="AA40" s="1070">
        <v>0</v>
      </c>
      <c r="AB40" s="1070"/>
      <c r="AC40" s="1070"/>
      <c r="AD40" s="1070"/>
      <c r="AE40" s="1071"/>
      <c r="AF40" s="1045">
        <v>79</v>
      </c>
      <c r="AG40" s="1046"/>
      <c r="AH40" s="1046"/>
      <c r="AI40" s="1046"/>
      <c r="AJ40" s="1047"/>
      <c r="AK40" s="1006">
        <v>0</v>
      </c>
      <c r="AL40" s="997"/>
      <c r="AM40" s="997"/>
      <c r="AN40" s="997"/>
      <c r="AO40" s="997"/>
      <c r="AP40" s="997" t="s">
        <v>554</v>
      </c>
      <c r="AQ40" s="997"/>
      <c r="AR40" s="997"/>
      <c r="AS40" s="997"/>
      <c r="AT40" s="997"/>
      <c r="AU40" s="997" t="s">
        <v>554</v>
      </c>
      <c r="AV40" s="997"/>
      <c r="AW40" s="997"/>
      <c r="AX40" s="997"/>
      <c r="AY40" s="997"/>
      <c r="AZ40" s="1068" t="s">
        <v>554</v>
      </c>
      <c r="BA40" s="1068"/>
      <c r="BB40" s="1068"/>
      <c r="BC40" s="1068"/>
      <c r="BD40" s="1068"/>
      <c r="BE40" s="1058" t="s">
        <v>386</v>
      </c>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394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366</v>
      </c>
      <c r="B63" s="970" t="s">
        <v>395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349</v>
      </c>
      <c r="AG63" s="985"/>
      <c r="AH63" s="985"/>
      <c r="AI63" s="985"/>
      <c r="AJ63" s="1056"/>
      <c r="AK63" s="1057"/>
      <c r="AL63" s="989"/>
      <c r="AM63" s="989"/>
      <c r="AN63" s="989"/>
      <c r="AO63" s="989"/>
      <c r="AP63" s="985">
        <v>8339</v>
      </c>
      <c r="AQ63" s="985"/>
      <c r="AR63" s="985"/>
      <c r="AS63" s="985"/>
      <c r="AT63" s="985"/>
      <c r="AU63" s="985">
        <v>5452</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397</v>
      </c>
      <c r="B66" s="1022"/>
      <c r="C66" s="1022"/>
      <c r="D66" s="1022"/>
      <c r="E66" s="1022"/>
      <c r="F66" s="1022"/>
      <c r="G66" s="1022"/>
      <c r="H66" s="1022"/>
      <c r="I66" s="1022"/>
      <c r="J66" s="1022"/>
      <c r="K66" s="1022"/>
      <c r="L66" s="1022"/>
      <c r="M66" s="1022"/>
      <c r="N66" s="1022"/>
      <c r="O66" s="1022"/>
      <c r="P66" s="1023"/>
      <c r="Q66" s="1027" t="s">
        <v>370</v>
      </c>
      <c r="R66" s="1028"/>
      <c r="S66" s="1028"/>
      <c r="T66" s="1028"/>
      <c r="U66" s="1029"/>
      <c r="V66" s="1027" t="s">
        <v>371</v>
      </c>
      <c r="W66" s="1028"/>
      <c r="X66" s="1028"/>
      <c r="Y66" s="1028"/>
      <c r="Z66" s="1029"/>
      <c r="AA66" s="1027" t="s">
        <v>372</v>
      </c>
      <c r="AB66" s="1028"/>
      <c r="AC66" s="1028"/>
      <c r="AD66" s="1028"/>
      <c r="AE66" s="1029"/>
      <c r="AF66" s="1033" t="s">
        <v>373</v>
      </c>
      <c r="AG66" s="1034"/>
      <c r="AH66" s="1034"/>
      <c r="AI66" s="1034"/>
      <c r="AJ66" s="1035"/>
      <c r="AK66" s="1027" t="s">
        <v>374</v>
      </c>
      <c r="AL66" s="1022"/>
      <c r="AM66" s="1022"/>
      <c r="AN66" s="1022"/>
      <c r="AO66" s="1023"/>
      <c r="AP66" s="1027" t="s">
        <v>375</v>
      </c>
      <c r="AQ66" s="1028"/>
      <c r="AR66" s="1028"/>
      <c r="AS66" s="1028"/>
      <c r="AT66" s="1029"/>
      <c r="AU66" s="1027" t="s">
        <v>398</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547</v>
      </c>
      <c r="C68" s="1012"/>
      <c r="D68" s="1012"/>
      <c r="E68" s="1012"/>
      <c r="F68" s="1012"/>
      <c r="G68" s="1012"/>
      <c r="H68" s="1012"/>
      <c r="I68" s="1012"/>
      <c r="J68" s="1012"/>
      <c r="K68" s="1012"/>
      <c r="L68" s="1012"/>
      <c r="M68" s="1012"/>
      <c r="N68" s="1012"/>
      <c r="O68" s="1012"/>
      <c r="P68" s="1013"/>
      <c r="Q68" s="1014">
        <v>6113</v>
      </c>
      <c r="R68" s="1008"/>
      <c r="S68" s="1008"/>
      <c r="T68" s="1008"/>
      <c r="U68" s="1008"/>
      <c r="V68" s="1008">
        <v>6056</v>
      </c>
      <c r="W68" s="1008"/>
      <c r="X68" s="1008"/>
      <c r="Y68" s="1008"/>
      <c r="Z68" s="1008"/>
      <c r="AA68" s="1008">
        <v>58</v>
      </c>
      <c r="AB68" s="1008"/>
      <c r="AC68" s="1008"/>
      <c r="AD68" s="1008"/>
      <c r="AE68" s="1008"/>
      <c r="AF68" s="1008">
        <v>6</v>
      </c>
      <c r="AG68" s="1008"/>
      <c r="AH68" s="1008"/>
      <c r="AI68" s="1008"/>
      <c r="AJ68" s="1008"/>
      <c r="AK68" s="1008">
        <v>373</v>
      </c>
      <c r="AL68" s="1008"/>
      <c r="AM68" s="1008"/>
      <c r="AN68" s="1008"/>
      <c r="AO68" s="1008"/>
      <c r="AP68" s="1008">
        <v>3728</v>
      </c>
      <c r="AQ68" s="1008"/>
      <c r="AR68" s="1008"/>
      <c r="AS68" s="1008"/>
      <c r="AT68" s="1008"/>
      <c r="AU68" s="1008">
        <v>336</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548</v>
      </c>
      <c r="C69" s="1001"/>
      <c r="D69" s="1001"/>
      <c r="E69" s="1001"/>
      <c r="F69" s="1001"/>
      <c r="G69" s="1001"/>
      <c r="H69" s="1001"/>
      <c r="I69" s="1001"/>
      <c r="J69" s="1001"/>
      <c r="K69" s="1001"/>
      <c r="L69" s="1001"/>
      <c r="M69" s="1001"/>
      <c r="N69" s="1001"/>
      <c r="O69" s="1001"/>
      <c r="P69" s="1002"/>
      <c r="Q69" s="1003">
        <v>2534</v>
      </c>
      <c r="R69" s="997"/>
      <c r="S69" s="997"/>
      <c r="T69" s="997"/>
      <c r="U69" s="997"/>
      <c r="V69" s="997">
        <v>2449</v>
      </c>
      <c r="W69" s="997"/>
      <c r="X69" s="997"/>
      <c r="Y69" s="997"/>
      <c r="Z69" s="997"/>
      <c r="AA69" s="997">
        <v>85</v>
      </c>
      <c r="AB69" s="997"/>
      <c r="AC69" s="997"/>
      <c r="AD69" s="997"/>
      <c r="AE69" s="997"/>
      <c r="AF69" s="997">
        <v>85</v>
      </c>
      <c r="AG69" s="997"/>
      <c r="AH69" s="997"/>
      <c r="AI69" s="997"/>
      <c r="AJ69" s="997"/>
      <c r="AK69" s="997" t="s">
        <v>554</v>
      </c>
      <c r="AL69" s="997"/>
      <c r="AM69" s="997"/>
      <c r="AN69" s="997"/>
      <c r="AO69" s="997"/>
      <c r="AP69" s="997" t="s">
        <v>554</v>
      </c>
      <c r="AQ69" s="997"/>
      <c r="AR69" s="997"/>
      <c r="AS69" s="997"/>
      <c r="AT69" s="997"/>
      <c r="AU69" s="997" t="s">
        <v>554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549</v>
      </c>
      <c r="C70" s="1001"/>
      <c r="D70" s="1001"/>
      <c r="E70" s="1001"/>
      <c r="F70" s="1001"/>
      <c r="G70" s="1001"/>
      <c r="H70" s="1001"/>
      <c r="I70" s="1001"/>
      <c r="J70" s="1001"/>
      <c r="K70" s="1001"/>
      <c r="L70" s="1001"/>
      <c r="M70" s="1001"/>
      <c r="N70" s="1001"/>
      <c r="O70" s="1001"/>
      <c r="P70" s="1002"/>
      <c r="Q70" s="1003">
        <v>633</v>
      </c>
      <c r="R70" s="997"/>
      <c r="S70" s="997"/>
      <c r="T70" s="997"/>
      <c r="U70" s="997"/>
      <c r="V70" s="997">
        <v>630</v>
      </c>
      <c r="W70" s="997"/>
      <c r="X70" s="997"/>
      <c r="Y70" s="997"/>
      <c r="Z70" s="997"/>
      <c r="AA70" s="997">
        <v>3</v>
      </c>
      <c r="AB70" s="997"/>
      <c r="AC70" s="997"/>
      <c r="AD70" s="997"/>
      <c r="AE70" s="997"/>
      <c r="AF70" s="997">
        <v>3</v>
      </c>
      <c r="AG70" s="997"/>
      <c r="AH70" s="997"/>
      <c r="AI70" s="997"/>
      <c r="AJ70" s="997"/>
      <c r="AK70" s="997">
        <v>58</v>
      </c>
      <c r="AL70" s="997"/>
      <c r="AM70" s="997"/>
      <c r="AN70" s="997"/>
      <c r="AO70" s="997"/>
      <c r="AP70" s="997" t="s">
        <v>554</v>
      </c>
      <c r="AQ70" s="997"/>
      <c r="AR70" s="997"/>
      <c r="AS70" s="997"/>
      <c r="AT70" s="997"/>
      <c r="AU70" s="997" t="s">
        <v>554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550</v>
      </c>
      <c r="C71" s="1001"/>
      <c r="D71" s="1001"/>
      <c r="E71" s="1001"/>
      <c r="F71" s="1001"/>
      <c r="G71" s="1001"/>
      <c r="H71" s="1001"/>
      <c r="I71" s="1001"/>
      <c r="J71" s="1001"/>
      <c r="K71" s="1001"/>
      <c r="L71" s="1001"/>
      <c r="M71" s="1001"/>
      <c r="N71" s="1001"/>
      <c r="O71" s="1001"/>
      <c r="P71" s="1002"/>
      <c r="Q71" s="1003">
        <v>81788</v>
      </c>
      <c r="R71" s="997"/>
      <c r="S71" s="997"/>
      <c r="T71" s="997"/>
      <c r="U71" s="997"/>
      <c r="V71" s="997">
        <v>79583</v>
      </c>
      <c r="W71" s="997"/>
      <c r="X71" s="997"/>
      <c r="Y71" s="997"/>
      <c r="Z71" s="997"/>
      <c r="AA71" s="997">
        <v>2206</v>
      </c>
      <c r="AB71" s="997"/>
      <c r="AC71" s="997"/>
      <c r="AD71" s="997"/>
      <c r="AE71" s="997"/>
      <c r="AF71" s="997">
        <v>2206</v>
      </c>
      <c r="AG71" s="997"/>
      <c r="AH71" s="997"/>
      <c r="AI71" s="997"/>
      <c r="AJ71" s="997"/>
      <c r="AK71" s="997">
        <v>1006</v>
      </c>
      <c r="AL71" s="997"/>
      <c r="AM71" s="997"/>
      <c r="AN71" s="997"/>
      <c r="AO71" s="997"/>
      <c r="AP71" s="997" t="s">
        <v>554</v>
      </c>
      <c r="AQ71" s="997"/>
      <c r="AR71" s="997"/>
      <c r="AS71" s="997"/>
      <c r="AT71" s="997"/>
      <c r="AU71" s="997" t="s">
        <v>554</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551</v>
      </c>
      <c r="C72" s="1001"/>
      <c r="D72" s="1001"/>
      <c r="E72" s="1001"/>
      <c r="F72" s="1001"/>
      <c r="G72" s="1001"/>
      <c r="H72" s="1001"/>
      <c r="I72" s="1001"/>
      <c r="J72" s="1001"/>
      <c r="K72" s="1001"/>
      <c r="L72" s="1001"/>
      <c r="M72" s="1001"/>
      <c r="N72" s="1001"/>
      <c r="O72" s="1001"/>
      <c r="P72" s="1002"/>
      <c r="Q72" s="1003">
        <v>23</v>
      </c>
      <c r="R72" s="997"/>
      <c r="S72" s="997"/>
      <c r="T72" s="997"/>
      <c r="U72" s="997"/>
      <c r="V72" s="997">
        <v>22</v>
      </c>
      <c r="W72" s="997"/>
      <c r="X72" s="997"/>
      <c r="Y72" s="997"/>
      <c r="Z72" s="997"/>
      <c r="AA72" s="997">
        <v>1</v>
      </c>
      <c r="AB72" s="997"/>
      <c r="AC72" s="997"/>
      <c r="AD72" s="997"/>
      <c r="AE72" s="997"/>
      <c r="AF72" s="997">
        <v>1</v>
      </c>
      <c r="AG72" s="997"/>
      <c r="AH72" s="997"/>
      <c r="AI72" s="997"/>
      <c r="AJ72" s="997"/>
      <c r="AK72" s="997">
        <v>9</v>
      </c>
      <c r="AL72" s="997"/>
      <c r="AM72" s="997"/>
      <c r="AN72" s="997"/>
      <c r="AO72" s="997"/>
      <c r="AP72" s="997" t="s">
        <v>554</v>
      </c>
      <c r="AQ72" s="997"/>
      <c r="AR72" s="997"/>
      <c r="AS72" s="997"/>
      <c r="AT72" s="997"/>
      <c r="AU72" s="997" t="s">
        <v>554</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552</v>
      </c>
      <c r="C73" s="1001"/>
      <c r="D73" s="1001"/>
      <c r="E73" s="1001"/>
      <c r="F73" s="1001"/>
      <c r="G73" s="1001"/>
      <c r="H73" s="1001"/>
      <c r="I73" s="1001"/>
      <c r="J73" s="1001"/>
      <c r="K73" s="1001"/>
      <c r="L73" s="1001"/>
      <c r="M73" s="1001"/>
      <c r="N73" s="1001"/>
      <c r="O73" s="1001"/>
      <c r="P73" s="1002"/>
      <c r="Q73" s="1003">
        <v>0</v>
      </c>
      <c r="R73" s="997"/>
      <c r="S73" s="997"/>
      <c r="T73" s="997"/>
      <c r="U73" s="997"/>
      <c r="V73" s="997">
        <v>0</v>
      </c>
      <c r="W73" s="997"/>
      <c r="X73" s="997"/>
      <c r="Y73" s="997"/>
      <c r="Z73" s="997"/>
      <c r="AA73" s="997" t="s">
        <v>554</v>
      </c>
      <c r="AB73" s="997"/>
      <c r="AC73" s="997"/>
      <c r="AD73" s="997"/>
      <c r="AE73" s="997"/>
      <c r="AF73" s="997" t="s">
        <v>554</v>
      </c>
      <c r="AG73" s="997"/>
      <c r="AH73" s="997"/>
      <c r="AI73" s="997"/>
      <c r="AJ73" s="997"/>
      <c r="AK73" s="997" t="s">
        <v>554</v>
      </c>
      <c r="AL73" s="997"/>
      <c r="AM73" s="997"/>
      <c r="AN73" s="997"/>
      <c r="AO73" s="997"/>
      <c r="AP73" s="997" t="s">
        <v>554</v>
      </c>
      <c r="AQ73" s="997"/>
      <c r="AR73" s="997"/>
      <c r="AS73" s="997"/>
      <c r="AT73" s="997"/>
      <c r="AU73" s="997" t="s">
        <v>554</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366</v>
      </c>
      <c r="B88" s="970" t="s">
        <v>399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2301</v>
      </c>
      <c r="AG88" s="985"/>
      <c r="AH88" s="985"/>
      <c r="AI88" s="985"/>
      <c r="AJ88" s="985"/>
      <c r="AK88" s="989"/>
      <c r="AL88" s="989"/>
      <c r="AM88" s="989"/>
      <c r="AN88" s="989"/>
      <c r="AO88" s="989"/>
      <c r="AP88" s="985">
        <v>3728</v>
      </c>
      <c r="AQ88" s="985"/>
      <c r="AR88" s="985"/>
      <c r="AS88" s="985"/>
      <c r="AT88" s="985"/>
      <c r="AU88" s="985">
        <v>336</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70" t="s">
        <v>400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14</v>
      </c>
      <c r="CS102" s="977"/>
      <c r="CT102" s="977"/>
      <c r="CU102" s="977"/>
      <c r="CV102" s="978"/>
      <c r="CW102" s="976">
        <v>41</v>
      </c>
      <c r="CX102" s="977"/>
      <c r="CY102" s="977"/>
      <c r="CZ102" s="977"/>
      <c r="DA102" s="978"/>
      <c r="DB102" s="976">
        <v>11</v>
      </c>
      <c r="DC102" s="977"/>
      <c r="DD102" s="977"/>
      <c r="DE102" s="977"/>
      <c r="DF102" s="978"/>
      <c r="DG102" s="976" t="s">
        <v>555</v>
      </c>
      <c r="DH102" s="977"/>
      <c r="DI102" s="977"/>
      <c r="DJ102" s="977"/>
      <c r="DK102" s="978"/>
      <c r="DL102" s="976" t="s">
        <v>555</v>
      </c>
      <c r="DM102" s="977"/>
      <c r="DN102" s="977"/>
      <c r="DO102" s="977"/>
      <c r="DP102" s="978"/>
      <c r="DQ102" s="976" t="s">
        <v>555</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408</v>
      </c>
      <c r="AB109" s="918"/>
      <c r="AC109" s="918"/>
      <c r="AD109" s="918"/>
      <c r="AE109" s="919"/>
      <c r="AF109" s="920" t="s">
        <v>284</v>
      </c>
      <c r="AG109" s="918"/>
      <c r="AH109" s="918"/>
      <c r="AI109" s="918"/>
      <c r="AJ109" s="919"/>
      <c r="AK109" s="920" t="s">
        <v>283</v>
      </c>
      <c r="AL109" s="918"/>
      <c r="AM109" s="918"/>
      <c r="AN109" s="918"/>
      <c r="AO109" s="919"/>
      <c r="AP109" s="920" t="s">
        <v>409</v>
      </c>
      <c r="AQ109" s="918"/>
      <c r="AR109" s="918"/>
      <c r="AS109" s="918"/>
      <c r="AT109" s="949"/>
      <c r="AU109" s="917" t="s">
        <v>407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408</v>
      </c>
      <c r="BR109" s="918"/>
      <c r="BS109" s="918"/>
      <c r="BT109" s="918"/>
      <c r="BU109" s="919"/>
      <c r="BV109" s="920" t="s">
        <v>284</v>
      </c>
      <c r="BW109" s="918"/>
      <c r="BX109" s="918"/>
      <c r="BY109" s="918"/>
      <c r="BZ109" s="919"/>
      <c r="CA109" s="920" t="s">
        <v>283</v>
      </c>
      <c r="CB109" s="918"/>
      <c r="CC109" s="918"/>
      <c r="CD109" s="918"/>
      <c r="CE109" s="919"/>
      <c r="CF109" s="958" t="s">
        <v>409</v>
      </c>
      <c r="CG109" s="958"/>
      <c r="CH109" s="958"/>
      <c r="CI109" s="958"/>
      <c r="CJ109" s="958"/>
      <c r="CK109" s="920" t="s">
        <v>410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408</v>
      </c>
      <c r="DH109" s="918"/>
      <c r="DI109" s="918"/>
      <c r="DJ109" s="918"/>
      <c r="DK109" s="919"/>
      <c r="DL109" s="920" t="s">
        <v>284</v>
      </c>
      <c r="DM109" s="918"/>
      <c r="DN109" s="918"/>
      <c r="DO109" s="918"/>
      <c r="DP109" s="919"/>
      <c r="DQ109" s="920" t="s">
        <v>283</v>
      </c>
      <c r="DR109" s="918"/>
      <c r="DS109" s="918"/>
      <c r="DT109" s="918"/>
      <c r="DU109" s="919"/>
      <c r="DV109" s="920" t="s">
        <v>409</v>
      </c>
      <c r="DW109" s="918"/>
      <c r="DX109" s="918"/>
      <c r="DY109" s="918"/>
      <c r="DZ109" s="949"/>
    </row>
    <row r="110" spans="1:131" s="197" customFormat="1" ht="26.25" customHeight="1">
      <c r="A110" s="787" t="s">
        <v>411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1595591</v>
      </c>
      <c r="AB110" s="903"/>
      <c r="AC110" s="903"/>
      <c r="AD110" s="903"/>
      <c r="AE110" s="904"/>
      <c r="AF110" s="905">
        <v>1482091</v>
      </c>
      <c r="AG110" s="903"/>
      <c r="AH110" s="903"/>
      <c r="AI110" s="903"/>
      <c r="AJ110" s="904"/>
      <c r="AK110" s="905">
        <v>1567315</v>
      </c>
      <c r="AL110" s="903"/>
      <c r="AM110" s="903"/>
      <c r="AN110" s="903"/>
      <c r="AO110" s="904"/>
      <c r="AP110" s="906">
        <v>27</v>
      </c>
      <c r="AQ110" s="907"/>
      <c r="AR110" s="907"/>
      <c r="AS110" s="907"/>
      <c r="AT110" s="908"/>
      <c r="AU110" s="950" t="s">
        <v>61</v>
      </c>
      <c r="AV110" s="951"/>
      <c r="AW110" s="951"/>
      <c r="AX110" s="951"/>
      <c r="AY110" s="952"/>
      <c r="AZ110" s="846" t="s">
        <v>412</v>
      </c>
      <c r="BA110" s="788"/>
      <c r="BB110" s="788"/>
      <c r="BC110" s="788"/>
      <c r="BD110" s="788"/>
      <c r="BE110" s="788"/>
      <c r="BF110" s="788"/>
      <c r="BG110" s="788"/>
      <c r="BH110" s="788"/>
      <c r="BI110" s="788"/>
      <c r="BJ110" s="788"/>
      <c r="BK110" s="788"/>
      <c r="BL110" s="788"/>
      <c r="BM110" s="788"/>
      <c r="BN110" s="788"/>
      <c r="BO110" s="788"/>
      <c r="BP110" s="789"/>
      <c r="BQ110" s="829">
        <v>11997412</v>
      </c>
      <c r="BR110" s="830"/>
      <c r="BS110" s="830"/>
      <c r="BT110" s="830"/>
      <c r="BU110" s="830"/>
      <c r="BV110" s="830">
        <v>11495227</v>
      </c>
      <c r="BW110" s="830"/>
      <c r="BX110" s="830"/>
      <c r="BY110" s="830"/>
      <c r="BZ110" s="830"/>
      <c r="CA110" s="830">
        <v>11072125</v>
      </c>
      <c r="CB110" s="830"/>
      <c r="CC110" s="830"/>
      <c r="CD110" s="830"/>
      <c r="CE110" s="830"/>
      <c r="CF110" s="891">
        <v>190.9</v>
      </c>
      <c r="CG110" s="892"/>
      <c r="CH110" s="892"/>
      <c r="CI110" s="892"/>
      <c r="CJ110" s="892"/>
      <c r="CK110" s="946" t="s">
        <v>413</v>
      </c>
      <c r="CL110" s="894"/>
      <c r="CM110" s="899" t="s">
        <v>414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415</v>
      </c>
      <c r="DH110" s="830"/>
      <c r="DI110" s="830"/>
      <c r="DJ110" s="830"/>
      <c r="DK110" s="830"/>
      <c r="DL110" s="830" t="s">
        <v>415</v>
      </c>
      <c r="DM110" s="830"/>
      <c r="DN110" s="830"/>
      <c r="DO110" s="830"/>
      <c r="DP110" s="830"/>
      <c r="DQ110" s="830" t="s">
        <v>415</v>
      </c>
      <c r="DR110" s="830"/>
      <c r="DS110" s="830"/>
      <c r="DT110" s="830"/>
      <c r="DU110" s="830"/>
      <c r="DV110" s="831" t="s">
        <v>415</v>
      </c>
      <c r="DW110" s="831"/>
      <c r="DX110" s="831"/>
      <c r="DY110" s="831"/>
      <c r="DZ110" s="832"/>
    </row>
    <row r="111" spans="1:131" s="197" customFormat="1" ht="26.25" customHeight="1">
      <c r="A111" s="808" t="s">
        <v>416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417</v>
      </c>
      <c r="BA111" s="798"/>
      <c r="BB111" s="798"/>
      <c r="BC111" s="798"/>
      <c r="BD111" s="798"/>
      <c r="BE111" s="798"/>
      <c r="BF111" s="798"/>
      <c r="BG111" s="798"/>
      <c r="BH111" s="798"/>
      <c r="BI111" s="798"/>
      <c r="BJ111" s="798"/>
      <c r="BK111" s="798"/>
      <c r="BL111" s="798"/>
      <c r="BM111" s="798"/>
      <c r="BN111" s="798"/>
      <c r="BO111" s="798"/>
      <c r="BP111" s="799"/>
      <c r="BQ111" s="800">
        <v>10642</v>
      </c>
      <c r="BR111" s="801"/>
      <c r="BS111" s="801"/>
      <c r="BT111" s="801"/>
      <c r="BU111" s="801"/>
      <c r="BV111" s="801">
        <v>8573</v>
      </c>
      <c r="BW111" s="801"/>
      <c r="BX111" s="801"/>
      <c r="BY111" s="801"/>
      <c r="BZ111" s="801"/>
      <c r="CA111" s="801">
        <v>8473</v>
      </c>
      <c r="CB111" s="801"/>
      <c r="CC111" s="801"/>
      <c r="CD111" s="801"/>
      <c r="CE111" s="801"/>
      <c r="CF111" s="878">
        <v>0.1</v>
      </c>
      <c r="CG111" s="879"/>
      <c r="CH111" s="879"/>
      <c r="CI111" s="879"/>
      <c r="CJ111" s="879"/>
      <c r="CK111" s="947"/>
      <c r="CL111" s="896"/>
      <c r="CM111" s="833" t="s">
        <v>418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419</v>
      </c>
      <c r="B112" s="933"/>
      <c r="C112" s="798" t="s">
        <v>420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421</v>
      </c>
      <c r="BA112" s="798"/>
      <c r="BB112" s="798"/>
      <c r="BC112" s="798"/>
      <c r="BD112" s="798"/>
      <c r="BE112" s="798"/>
      <c r="BF112" s="798"/>
      <c r="BG112" s="798"/>
      <c r="BH112" s="798"/>
      <c r="BI112" s="798"/>
      <c r="BJ112" s="798"/>
      <c r="BK112" s="798"/>
      <c r="BL112" s="798"/>
      <c r="BM112" s="798"/>
      <c r="BN112" s="798"/>
      <c r="BO112" s="798"/>
      <c r="BP112" s="799"/>
      <c r="BQ112" s="800">
        <v>6463554</v>
      </c>
      <c r="BR112" s="801"/>
      <c r="BS112" s="801"/>
      <c r="BT112" s="801"/>
      <c r="BU112" s="801"/>
      <c r="BV112" s="801">
        <v>5817026</v>
      </c>
      <c r="BW112" s="801"/>
      <c r="BX112" s="801"/>
      <c r="BY112" s="801"/>
      <c r="BZ112" s="801"/>
      <c r="CA112" s="801">
        <v>5451918</v>
      </c>
      <c r="CB112" s="801"/>
      <c r="CC112" s="801"/>
      <c r="CD112" s="801"/>
      <c r="CE112" s="801"/>
      <c r="CF112" s="878">
        <v>94</v>
      </c>
      <c r="CG112" s="879"/>
      <c r="CH112" s="879"/>
      <c r="CI112" s="879"/>
      <c r="CJ112" s="879"/>
      <c r="CK112" s="947"/>
      <c r="CL112" s="896"/>
      <c r="CM112" s="833" t="s">
        <v>422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c r="A113" s="934"/>
      <c r="B113" s="935"/>
      <c r="C113" s="798" t="s">
        <v>423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531394</v>
      </c>
      <c r="AB113" s="939"/>
      <c r="AC113" s="939"/>
      <c r="AD113" s="939"/>
      <c r="AE113" s="940"/>
      <c r="AF113" s="941">
        <v>540643</v>
      </c>
      <c r="AG113" s="939"/>
      <c r="AH113" s="939"/>
      <c r="AI113" s="939"/>
      <c r="AJ113" s="940"/>
      <c r="AK113" s="941">
        <v>507671</v>
      </c>
      <c r="AL113" s="939"/>
      <c r="AM113" s="939"/>
      <c r="AN113" s="939"/>
      <c r="AO113" s="940"/>
      <c r="AP113" s="942">
        <v>8.8000000000000007</v>
      </c>
      <c r="AQ113" s="943"/>
      <c r="AR113" s="943"/>
      <c r="AS113" s="943"/>
      <c r="AT113" s="944"/>
      <c r="AU113" s="953"/>
      <c r="AV113" s="954"/>
      <c r="AW113" s="954"/>
      <c r="AX113" s="954"/>
      <c r="AY113" s="955"/>
      <c r="AZ113" s="797" t="s">
        <v>424</v>
      </c>
      <c r="BA113" s="798"/>
      <c r="BB113" s="798"/>
      <c r="BC113" s="798"/>
      <c r="BD113" s="798"/>
      <c r="BE113" s="798"/>
      <c r="BF113" s="798"/>
      <c r="BG113" s="798"/>
      <c r="BH113" s="798"/>
      <c r="BI113" s="798"/>
      <c r="BJ113" s="798"/>
      <c r="BK113" s="798"/>
      <c r="BL113" s="798"/>
      <c r="BM113" s="798"/>
      <c r="BN113" s="798"/>
      <c r="BO113" s="798"/>
      <c r="BP113" s="799"/>
      <c r="BQ113" s="800">
        <v>313706</v>
      </c>
      <c r="BR113" s="801"/>
      <c r="BS113" s="801"/>
      <c r="BT113" s="801"/>
      <c r="BU113" s="801"/>
      <c r="BV113" s="801">
        <v>359848</v>
      </c>
      <c r="BW113" s="801"/>
      <c r="BX113" s="801"/>
      <c r="BY113" s="801"/>
      <c r="BZ113" s="801"/>
      <c r="CA113" s="801">
        <v>335876</v>
      </c>
      <c r="CB113" s="801"/>
      <c r="CC113" s="801"/>
      <c r="CD113" s="801"/>
      <c r="CE113" s="801"/>
      <c r="CF113" s="878">
        <v>5.8</v>
      </c>
      <c r="CG113" s="879"/>
      <c r="CH113" s="879"/>
      <c r="CI113" s="879"/>
      <c r="CJ113" s="879"/>
      <c r="CK113" s="947"/>
      <c r="CL113" s="896"/>
      <c r="CM113" s="833" t="s">
        <v>425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c r="A114" s="934"/>
      <c r="B114" s="935"/>
      <c r="C114" s="798" t="s">
        <v>426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52709</v>
      </c>
      <c r="AB114" s="814"/>
      <c r="AC114" s="814"/>
      <c r="AD114" s="814"/>
      <c r="AE114" s="815"/>
      <c r="AF114" s="816">
        <v>53866</v>
      </c>
      <c r="AG114" s="814"/>
      <c r="AH114" s="814"/>
      <c r="AI114" s="814"/>
      <c r="AJ114" s="815"/>
      <c r="AK114" s="816">
        <v>46628</v>
      </c>
      <c r="AL114" s="814"/>
      <c r="AM114" s="814"/>
      <c r="AN114" s="814"/>
      <c r="AO114" s="815"/>
      <c r="AP114" s="784">
        <v>0.8</v>
      </c>
      <c r="AQ114" s="785"/>
      <c r="AR114" s="785"/>
      <c r="AS114" s="785"/>
      <c r="AT114" s="786"/>
      <c r="AU114" s="953"/>
      <c r="AV114" s="954"/>
      <c r="AW114" s="954"/>
      <c r="AX114" s="954"/>
      <c r="AY114" s="955"/>
      <c r="AZ114" s="797" t="s">
        <v>427</v>
      </c>
      <c r="BA114" s="798"/>
      <c r="BB114" s="798"/>
      <c r="BC114" s="798"/>
      <c r="BD114" s="798"/>
      <c r="BE114" s="798"/>
      <c r="BF114" s="798"/>
      <c r="BG114" s="798"/>
      <c r="BH114" s="798"/>
      <c r="BI114" s="798"/>
      <c r="BJ114" s="798"/>
      <c r="BK114" s="798"/>
      <c r="BL114" s="798"/>
      <c r="BM114" s="798"/>
      <c r="BN114" s="798"/>
      <c r="BO114" s="798"/>
      <c r="BP114" s="799"/>
      <c r="BQ114" s="800">
        <v>1338196</v>
      </c>
      <c r="BR114" s="801"/>
      <c r="BS114" s="801"/>
      <c r="BT114" s="801"/>
      <c r="BU114" s="801"/>
      <c r="BV114" s="801">
        <v>1285407</v>
      </c>
      <c r="BW114" s="801"/>
      <c r="BX114" s="801"/>
      <c r="BY114" s="801"/>
      <c r="BZ114" s="801"/>
      <c r="CA114" s="801">
        <v>1177432</v>
      </c>
      <c r="CB114" s="801"/>
      <c r="CC114" s="801"/>
      <c r="CD114" s="801"/>
      <c r="CE114" s="801"/>
      <c r="CF114" s="878">
        <v>20.3</v>
      </c>
      <c r="CG114" s="879"/>
      <c r="CH114" s="879"/>
      <c r="CI114" s="879"/>
      <c r="CJ114" s="879"/>
      <c r="CK114" s="947"/>
      <c r="CL114" s="896"/>
      <c r="CM114" s="833" t="s">
        <v>428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c r="A115" s="934"/>
      <c r="B115" s="935"/>
      <c r="C115" s="798" t="s">
        <v>429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109</v>
      </c>
      <c r="AB115" s="939"/>
      <c r="AC115" s="939"/>
      <c r="AD115" s="939"/>
      <c r="AE115" s="940"/>
      <c r="AF115" s="941" t="s">
        <v>109</v>
      </c>
      <c r="AG115" s="939"/>
      <c r="AH115" s="939"/>
      <c r="AI115" s="939"/>
      <c r="AJ115" s="940"/>
      <c r="AK115" s="941" t="s">
        <v>109</v>
      </c>
      <c r="AL115" s="939"/>
      <c r="AM115" s="939"/>
      <c r="AN115" s="939"/>
      <c r="AO115" s="940"/>
      <c r="AP115" s="942" t="s">
        <v>109</v>
      </c>
      <c r="AQ115" s="943"/>
      <c r="AR115" s="943"/>
      <c r="AS115" s="943"/>
      <c r="AT115" s="944"/>
      <c r="AU115" s="953"/>
      <c r="AV115" s="954"/>
      <c r="AW115" s="954"/>
      <c r="AX115" s="954"/>
      <c r="AY115" s="955"/>
      <c r="AZ115" s="797" t="s">
        <v>430</v>
      </c>
      <c r="BA115" s="798"/>
      <c r="BB115" s="798"/>
      <c r="BC115" s="798"/>
      <c r="BD115" s="798"/>
      <c r="BE115" s="798"/>
      <c r="BF115" s="798"/>
      <c r="BG115" s="798"/>
      <c r="BH115" s="798"/>
      <c r="BI115" s="798"/>
      <c r="BJ115" s="798"/>
      <c r="BK115" s="798"/>
      <c r="BL115" s="798"/>
      <c r="BM115" s="798"/>
      <c r="BN115" s="798"/>
      <c r="BO115" s="798"/>
      <c r="BP115" s="799"/>
      <c r="BQ115" s="800">
        <v>75</v>
      </c>
      <c r="BR115" s="801"/>
      <c r="BS115" s="801"/>
      <c r="BT115" s="801"/>
      <c r="BU115" s="801"/>
      <c r="BV115" s="801">
        <v>63</v>
      </c>
      <c r="BW115" s="801"/>
      <c r="BX115" s="801"/>
      <c r="BY115" s="801"/>
      <c r="BZ115" s="801"/>
      <c r="CA115" s="801">
        <v>25</v>
      </c>
      <c r="CB115" s="801"/>
      <c r="CC115" s="801"/>
      <c r="CD115" s="801"/>
      <c r="CE115" s="801"/>
      <c r="CF115" s="878">
        <v>0</v>
      </c>
      <c r="CG115" s="879"/>
      <c r="CH115" s="879"/>
      <c r="CI115" s="879"/>
      <c r="CJ115" s="879"/>
      <c r="CK115" s="947"/>
      <c r="CL115" s="896"/>
      <c r="CM115" s="797" t="s">
        <v>431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c r="A116" s="936"/>
      <c r="B116" s="937"/>
      <c r="C116" s="876" t="s">
        <v>432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433</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434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10642</v>
      </c>
      <c r="DH116" s="814"/>
      <c r="DI116" s="814"/>
      <c r="DJ116" s="814"/>
      <c r="DK116" s="815"/>
      <c r="DL116" s="816">
        <v>8573</v>
      </c>
      <c r="DM116" s="814"/>
      <c r="DN116" s="814"/>
      <c r="DO116" s="814"/>
      <c r="DP116" s="815"/>
      <c r="DQ116" s="816">
        <v>8473</v>
      </c>
      <c r="DR116" s="814"/>
      <c r="DS116" s="814"/>
      <c r="DT116" s="814"/>
      <c r="DU116" s="815"/>
      <c r="DV116" s="784">
        <v>0.1</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435</v>
      </c>
      <c r="Z117" s="919"/>
      <c r="AA117" s="924">
        <v>2179694</v>
      </c>
      <c r="AB117" s="925"/>
      <c r="AC117" s="925"/>
      <c r="AD117" s="925"/>
      <c r="AE117" s="926"/>
      <c r="AF117" s="928">
        <v>2076600</v>
      </c>
      <c r="AG117" s="925"/>
      <c r="AH117" s="925"/>
      <c r="AI117" s="925"/>
      <c r="AJ117" s="926"/>
      <c r="AK117" s="928">
        <v>2121614</v>
      </c>
      <c r="AL117" s="925"/>
      <c r="AM117" s="925"/>
      <c r="AN117" s="925"/>
      <c r="AO117" s="926"/>
      <c r="AP117" s="929"/>
      <c r="AQ117" s="930"/>
      <c r="AR117" s="930"/>
      <c r="AS117" s="930"/>
      <c r="AT117" s="931"/>
      <c r="AU117" s="953"/>
      <c r="AV117" s="954"/>
      <c r="AW117" s="954"/>
      <c r="AX117" s="954"/>
      <c r="AY117" s="955"/>
      <c r="AZ117" s="875" t="s">
        <v>436</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410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408</v>
      </c>
      <c r="AB118" s="918"/>
      <c r="AC118" s="918"/>
      <c r="AD118" s="918"/>
      <c r="AE118" s="919"/>
      <c r="AF118" s="920" t="s">
        <v>284</v>
      </c>
      <c r="AG118" s="918"/>
      <c r="AH118" s="918"/>
      <c r="AI118" s="918"/>
      <c r="AJ118" s="919"/>
      <c r="AK118" s="920" t="s">
        <v>283</v>
      </c>
      <c r="AL118" s="918"/>
      <c r="AM118" s="918"/>
      <c r="AN118" s="918"/>
      <c r="AO118" s="919"/>
      <c r="AP118" s="921" t="s">
        <v>409</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438</v>
      </c>
      <c r="BP118" s="868"/>
      <c r="BQ118" s="887">
        <v>20123585</v>
      </c>
      <c r="BR118" s="888"/>
      <c r="BS118" s="888"/>
      <c r="BT118" s="888"/>
      <c r="BU118" s="888"/>
      <c r="BV118" s="888">
        <v>18966144</v>
      </c>
      <c r="BW118" s="888"/>
      <c r="BX118" s="888"/>
      <c r="BY118" s="888"/>
      <c r="BZ118" s="888"/>
      <c r="CA118" s="888">
        <v>18045849</v>
      </c>
      <c r="CB118" s="888"/>
      <c r="CC118" s="888"/>
      <c r="CD118" s="888"/>
      <c r="CE118" s="888"/>
      <c r="CF118" s="773"/>
      <c r="CG118" s="774"/>
      <c r="CH118" s="774"/>
      <c r="CI118" s="774"/>
      <c r="CJ118" s="871"/>
      <c r="CK118" s="947"/>
      <c r="CL118" s="896"/>
      <c r="CM118" s="833" t="s">
        <v>439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413</v>
      </c>
      <c r="B119" s="894"/>
      <c r="C119" s="899" t="s">
        <v>414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440</v>
      </c>
      <c r="AV119" s="910"/>
      <c r="AW119" s="910"/>
      <c r="AX119" s="910"/>
      <c r="AY119" s="911"/>
      <c r="AZ119" s="846" t="s">
        <v>441</v>
      </c>
      <c r="BA119" s="788"/>
      <c r="BB119" s="788"/>
      <c r="BC119" s="788"/>
      <c r="BD119" s="788"/>
      <c r="BE119" s="788"/>
      <c r="BF119" s="788"/>
      <c r="BG119" s="788"/>
      <c r="BH119" s="788"/>
      <c r="BI119" s="788"/>
      <c r="BJ119" s="788"/>
      <c r="BK119" s="788"/>
      <c r="BL119" s="788"/>
      <c r="BM119" s="788"/>
      <c r="BN119" s="788"/>
      <c r="BO119" s="788"/>
      <c r="BP119" s="789"/>
      <c r="BQ119" s="829">
        <v>4033667</v>
      </c>
      <c r="BR119" s="830"/>
      <c r="BS119" s="830"/>
      <c r="BT119" s="830"/>
      <c r="BU119" s="830"/>
      <c r="BV119" s="830">
        <v>4289069</v>
      </c>
      <c r="BW119" s="830"/>
      <c r="BX119" s="830"/>
      <c r="BY119" s="830"/>
      <c r="BZ119" s="830"/>
      <c r="CA119" s="830">
        <v>4485195</v>
      </c>
      <c r="CB119" s="830"/>
      <c r="CC119" s="830"/>
      <c r="CD119" s="830"/>
      <c r="CE119" s="830"/>
      <c r="CF119" s="891">
        <v>77.3</v>
      </c>
      <c r="CG119" s="892"/>
      <c r="CH119" s="892"/>
      <c r="CI119" s="892"/>
      <c r="CJ119" s="892"/>
      <c r="CK119" s="948"/>
      <c r="CL119" s="898"/>
      <c r="CM119" s="855" t="s">
        <v>442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418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443</v>
      </c>
      <c r="BA120" s="798"/>
      <c r="BB120" s="798"/>
      <c r="BC120" s="798"/>
      <c r="BD120" s="798"/>
      <c r="BE120" s="798"/>
      <c r="BF120" s="798"/>
      <c r="BG120" s="798"/>
      <c r="BH120" s="798"/>
      <c r="BI120" s="798"/>
      <c r="BJ120" s="798"/>
      <c r="BK120" s="798"/>
      <c r="BL120" s="798"/>
      <c r="BM120" s="798"/>
      <c r="BN120" s="798"/>
      <c r="BO120" s="798"/>
      <c r="BP120" s="799"/>
      <c r="BQ120" s="800">
        <v>333019</v>
      </c>
      <c r="BR120" s="801"/>
      <c r="BS120" s="801"/>
      <c r="BT120" s="801"/>
      <c r="BU120" s="801"/>
      <c r="BV120" s="801">
        <v>277385</v>
      </c>
      <c r="BW120" s="801"/>
      <c r="BX120" s="801"/>
      <c r="BY120" s="801"/>
      <c r="BZ120" s="801"/>
      <c r="CA120" s="801">
        <v>244738</v>
      </c>
      <c r="CB120" s="801"/>
      <c r="CC120" s="801"/>
      <c r="CD120" s="801"/>
      <c r="CE120" s="801"/>
      <c r="CF120" s="878">
        <v>4.2</v>
      </c>
      <c r="CG120" s="879"/>
      <c r="CH120" s="879"/>
      <c r="CI120" s="879"/>
      <c r="CJ120" s="879"/>
      <c r="CK120" s="880" t="s">
        <v>444</v>
      </c>
      <c r="CL120" s="840"/>
      <c r="CM120" s="840"/>
      <c r="CN120" s="840"/>
      <c r="CO120" s="841"/>
      <c r="CP120" s="884" t="s">
        <v>445</v>
      </c>
      <c r="CQ120" s="885"/>
      <c r="CR120" s="885"/>
      <c r="CS120" s="885"/>
      <c r="CT120" s="885"/>
      <c r="CU120" s="885"/>
      <c r="CV120" s="885"/>
      <c r="CW120" s="885"/>
      <c r="CX120" s="885"/>
      <c r="CY120" s="885"/>
      <c r="CZ120" s="885"/>
      <c r="DA120" s="885"/>
      <c r="DB120" s="885"/>
      <c r="DC120" s="885"/>
      <c r="DD120" s="885"/>
      <c r="DE120" s="885"/>
      <c r="DF120" s="886"/>
      <c r="DG120" s="829">
        <v>3330581</v>
      </c>
      <c r="DH120" s="830"/>
      <c r="DI120" s="830"/>
      <c r="DJ120" s="830"/>
      <c r="DK120" s="830"/>
      <c r="DL120" s="830">
        <v>2974172</v>
      </c>
      <c r="DM120" s="830"/>
      <c r="DN120" s="830"/>
      <c r="DO120" s="830"/>
      <c r="DP120" s="830"/>
      <c r="DQ120" s="830">
        <v>2780599</v>
      </c>
      <c r="DR120" s="830"/>
      <c r="DS120" s="830"/>
      <c r="DT120" s="830"/>
      <c r="DU120" s="830"/>
      <c r="DV120" s="831">
        <v>47.9</v>
      </c>
      <c r="DW120" s="831"/>
      <c r="DX120" s="831"/>
      <c r="DY120" s="831"/>
      <c r="DZ120" s="832"/>
    </row>
    <row r="121" spans="1:130" s="197" customFormat="1" ht="26.25" customHeight="1">
      <c r="A121" s="895"/>
      <c r="B121" s="896"/>
      <c r="C121" s="872" t="s">
        <v>446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447</v>
      </c>
      <c r="BA121" s="876"/>
      <c r="BB121" s="876"/>
      <c r="BC121" s="876"/>
      <c r="BD121" s="876"/>
      <c r="BE121" s="876"/>
      <c r="BF121" s="876"/>
      <c r="BG121" s="876"/>
      <c r="BH121" s="876"/>
      <c r="BI121" s="876"/>
      <c r="BJ121" s="876"/>
      <c r="BK121" s="876"/>
      <c r="BL121" s="876"/>
      <c r="BM121" s="876"/>
      <c r="BN121" s="876"/>
      <c r="BO121" s="876"/>
      <c r="BP121" s="877"/>
      <c r="BQ121" s="887">
        <v>14258765</v>
      </c>
      <c r="BR121" s="888"/>
      <c r="BS121" s="888"/>
      <c r="BT121" s="888"/>
      <c r="BU121" s="888"/>
      <c r="BV121" s="888">
        <v>13794075</v>
      </c>
      <c r="BW121" s="888"/>
      <c r="BX121" s="888"/>
      <c r="BY121" s="888"/>
      <c r="BZ121" s="888"/>
      <c r="CA121" s="888">
        <v>13354850</v>
      </c>
      <c r="CB121" s="888"/>
      <c r="CC121" s="888"/>
      <c r="CD121" s="888"/>
      <c r="CE121" s="888"/>
      <c r="CF121" s="889">
        <v>230.2</v>
      </c>
      <c r="CG121" s="890"/>
      <c r="CH121" s="890"/>
      <c r="CI121" s="890"/>
      <c r="CJ121" s="890"/>
      <c r="CK121" s="881"/>
      <c r="CL121" s="842"/>
      <c r="CM121" s="842"/>
      <c r="CN121" s="842"/>
      <c r="CO121" s="843"/>
      <c r="CP121" s="858" t="s">
        <v>448</v>
      </c>
      <c r="CQ121" s="859"/>
      <c r="CR121" s="859"/>
      <c r="CS121" s="859"/>
      <c r="CT121" s="859"/>
      <c r="CU121" s="859"/>
      <c r="CV121" s="859"/>
      <c r="CW121" s="859"/>
      <c r="CX121" s="859"/>
      <c r="CY121" s="859"/>
      <c r="CZ121" s="859"/>
      <c r="DA121" s="859"/>
      <c r="DB121" s="859"/>
      <c r="DC121" s="859"/>
      <c r="DD121" s="859"/>
      <c r="DE121" s="859"/>
      <c r="DF121" s="860"/>
      <c r="DG121" s="800">
        <v>2783966</v>
      </c>
      <c r="DH121" s="801"/>
      <c r="DI121" s="801"/>
      <c r="DJ121" s="801"/>
      <c r="DK121" s="801"/>
      <c r="DL121" s="801">
        <v>2510664</v>
      </c>
      <c r="DM121" s="801"/>
      <c r="DN121" s="801"/>
      <c r="DO121" s="801"/>
      <c r="DP121" s="801"/>
      <c r="DQ121" s="801">
        <v>2354019</v>
      </c>
      <c r="DR121" s="801"/>
      <c r="DS121" s="801"/>
      <c r="DT121" s="801"/>
      <c r="DU121" s="801"/>
      <c r="DV121" s="853">
        <v>40.6</v>
      </c>
      <c r="DW121" s="853"/>
      <c r="DX121" s="853"/>
      <c r="DY121" s="853"/>
      <c r="DZ121" s="854"/>
    </row>
    <row r="122" spans="1:130" s="197" customFormat="1" ht="26.25" customHeight="1">
      <c r="A122" s="895"/>
      <c r="B122" s="896"/>
      <c r="C122" s="833" t="s">
        <v>428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449</v>
      </c>
      <c r="BP122" s="868"/>
      <c r="BQ122" s="869">
        <v>18625451</v>
      </c>
      <c r="BR122" s="870"/>
      <c r="BS122" s="870"/>
      <c r="BT122" s="870"/>
      <c r="BU122" s="870"/>
      <c r="BV122" s="870">
        <v>18360529</v>
      </c>
      <c r="BW122" s="870"/>
      <c r="BX122" s="870"/>
      <c r="BY122" s="870"/>
      <c r="BZ122" s="870"/>
      <c r="CA122" s="870">
        <v>18084783</v>
      </c>
      <c r="CB122" s="870"/>
      <c r="CC122" s="870"/>
      <c r="CD122" s="870"/>
      <c r="CE122" s="870"/>
      <c r="CF122" s="773"/>
      <c r="CG122" s="774"/>
      <c r="CH122" s="774"/>
      <c r="CI122" s="774"/>
      <c r="CJ122" s="871"/>
      <c r="CK122" s="881"/>
      <c r="CL122" s="842"/>
      <c r="CM122" s="842"/>
      <c r="CN122" s="842"/>
      <c r="CO122" s="843"/>
      <c r="CP122" s="858" t="s">
        <v>450</v>
      </c>
      <c r="CQ122" s="859"/>
      <c r="CR122" s="859"/>
      <c r="CS122" s="859"/>
      <c r="CT122" s="859"/>
      <c r="CU122" s="859"/>
      <c r="CV122" s="859"/>
      <c r="CW122" s="859"/>
      <c r="CX122" s="859"/>
      <c r="CY122" s="859"/>
      <c r="CZ122" s="859"/>
      <c r="DA122" s="859"/>
      <c r="DB122" s="859"/>
      <c r="DC122" s="859"/>
      <c r="DD122" s="859"/>
      <c r="DE122" s="859"/>
      <c r="DF122" s="860"/>
      <c r="DG122" s="800">
        <v>278825</v>
      </c>
      <c r="DH122" s="801"/>
      <c r="DI122" s="801"/>
      <c r="DJ122" s="801"/>
      <c r="DK122" s="801"/>
      <c r="DL122" s="801">
        <v>269493</v>
      </c>
      <c r="DM122" s="801"/>
      <c r="DN122" s="801"/>
      <c r="DO122" s="801"/>
      <c r="DP122" s="801"/>
      <c r="DQ122" s="801">
        <v>257423</v>
      </c>
      <c r="DR122" s="801"/>
      <c r="DS122" s="801"/>
      <c r="DT122" s="801"/>
      <c r="DU122" s="801"/>
      <c r="DV122" s="853">
        <v>4.4000000000000004</v>
      </c>
      <c r="DW122" s="853"/>
      <c r="DX122" s="853"/>
      <c r="DY122" s="853"/>
      <c r="DZ122" s="854"/>
    </row>
    <row r="123" spans="1:130" s="197" customFormat="1" ht="26.25" customHeight="1" thickBot="1">
      <c r="A123" s="895"/>
      <c r="B123" s="896"/>
      <c r="C123" s="833" t="s">
        <v>434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451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25.4</v>
      </c>
      <c r="BR123" s="862"/>
      <c r="BS123" s="862"/>
      <c r="BT123" s="862"/>
      <c r="BU123" s="862"/>
      <c r="BV123" s="862">
        <v>10.3</v>
      </c>
      <c r="BW123" s="862"/>
      <c r="BX123" s="862"/>
      <c r="BY123" s="862"/>
      <c r="BZ123" s="862"/>
      <c r="CA123" s="862" t="s">
        <v>109</v>
      </c>
      <c r="CB123" s="862"/>
      <c r="CC123" s="862"/>
      <c r="CD123" s="862"/>
      <c r="CE123" s="862"/>
      <c r="CF123" s="760"/>
      <c r="CG123" s="761"/>
      <c r="CH123" s="761"/>
      <c r="CI123" s="761"/>
      <c r="CJ123" s="863"/>
      <c r="CK123" s="881"/>
      <c r="CL123" s="842"/>
      <c r="CM123" s="842"/>
      <c r="CN123" s="842"/>
      <c r="CO123" s="843"/>
      <c r="CP123" s="858" t="s">
        <v>452</v>
      </c>
      <c r="CQ123" s="859"/>
      <c r="CR123" s="859"/>
      <c r="CS123" s="859"/>
      <c r="CT123" s="859"/>
      <c r="CU123" s="859"/>
      <c r="CV123" s="859"/>
      <c r="CW123" s="859"/>
      <c r="CX123" s="859"/>
      <c r="CY123" s="859"/>
      <c r="CZ123" s="859"/>
      <c r="DA123" s="859"/>
      <c r="DB123" s="859"/>
      <c r="DC123" s="859"/>
      <c r="DD123" s="859"/>
      <c r="DE123" s="859"/>
      <c r="DF123" s="860"/>
      <c r="DG123" s="813">
        <v>22617</v>
      </c>
      <c r="DH123" s="814"/>
      <c r="DI123" s="814"/>
      <c r="DJ123" s="814"/>
      <c r="DK123" s="815"/>
      <c r="DL123" s="816">
        <v>20659</v>
      </c>
      <c r="DM123" s="814"/>
      <c r="DN123" s="814"/>
      <c r="DO123" s="814"/>
      <c r="DP123" s="815"/>
      <c r="DQ123" s="816">
        <v>29079</v>
      </c>
      <c r="DR123" s="814"/>
      <c r="DS123" s="814"/>
      <c r="DT123" s="814"/>
      <c r="DU123" s="815"/>
      <c r="DV123" s="784">
        <v>0.5</v>
      </c>
      <c r="DW123" s="785"/>
      <c r="DX123" s="785"/>
      <c r="DY123" s="785"/>
      <c r="DZ123" s="786"/>
    </row>
    <row r="124" spans="1:130" s="197" customFormat="1" ht="26.25" customHeight="1">
      <c r="A124" s="895"/>
      <c r="B124" s="896"/>
      <c r="C124" s="833" t="s">
        <v>437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453</v>
      </c>
      <c r="AB124" s="814"/>
      <c r="AC124" s="814"/>
      <c r="AD124" s="814"/>
      <c r="AE124" s="815"/>
      <c r="AF124" s="816" t="s">
        <v>453</v>
      </c>
      <c r="AG124" s="814"/>
      <c r="AH124" s="814"/>
      <c r="AI124" s="814"/>
      <c r="AJ124" s="815"/>
      <c r="AK124" s="816" t="s">
        <v>453</v>
      </c>
      <c r="AL124" s="814"/>
      <c r="AM124" s="814"/>
      <c r="AN124" s="814"/>
      <c r="AO124" s="815"/>
      <c r="AP124" s="784" t="s">
        <v>453</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454</v>
      </c>
      <c r="CQ124" s="859"/>
      <c r="CR124" s="859"/>
      <c r="CS124" s="859"/>
      <c r="CT124" s="859"/>
      <c r="CU124" s="859"/>
      <c r="CV124" s="859"/>
      <c r="CW124" s="859"/>
      <c r="CX124" s="859"/>
      <c r="CY124" s="859"/>
      <c r="CZ124" s="859"/>
      <c r="DA124" s="859"/>
      <c r="DB124" s="859"/>
      <c r="DC124" s="859"/>
      <c r="DD124" s="859"/>
      <c r="DE124" s="859"/>
      <c r="DF124" s="860"/>
      <c r="DG124" s="746">
        <v>47565</v>
      </c>
      <c r="DH124" s="747"/>
      <c r="DI124" s="747"/>
      <c r="DJ124" s="747"/>
      <c r="DK124" s="748"/>
      <c r="DL124" s="749">
        <v>42038</v>
      </c>
      <c r="DM124" s="747"/>
      <c r="DN124" s="747"/>
      <c r="DO124" s="747"/>
      <c r="DP124" s="748"/>
      <c r="DQ124" s="749">
        <v>30798</v>
      </c>
      <c r="DR124" s="747"/>
      <c r="DS124" s="747"/>
      <c r="DT124" s="747"/>
      <c r="DU124" s="748"/>
      <c r="DV124" s="837">
        <v>0.5</v>
      </c>
      <c r="DW124" s="838"/>
      <c r="DX124" s="838"/>
      <c r="DY124" s="838"/>
      <c r="DZ124" s="839"/>
    </row>
    <row r="125" spans="1:130" s="197" customFormat="1" ht="26.25" customHeight="1" thickBot="1">
      <c r="A125" s="895"/>
      <c r="B125" s="896"/>
      <c r="C125" s="833" t="s">
        <v>439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453</v>
      </c>
      <c r="AB125" s="814"/>
      <c r="AC125" s="814"/>
      <c r="AD125" s="814"/>
      <c r="AE125" s="815"/>
      <c r="AF125" s="816" t="s">
        <v>453</v>
      </c>
      <c r="AG125" s="814"/>
      <c r="AH125" s="814"/>
      <c r="AI125" s="814"/>
      <c r="AJ125" s="815"/>
      <c r="AK125" s="816" t="s">
        <v>453</v>
      </c>
      <c r="AL125" s="814"/>
      <c r="AM125" s="814"/>
      <c r="AN125" s="814"/>
      <c r="AO125" s="815"/>
      <c r="AP125" s="784" t="s">
        <v>453</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455</v>
      </c>
      <c r="CL125" s="840"/>
      <c r="CM125" s="840"/>
      <c r="CN125" s="840"/>
      <c r="CO125" s="841"/>
      <c r="CP125" s="846" t="s">
        <v>456</v>
      </c>
      <c r="CQ125" s="788"/>
      <c r="CR125" s="788"/>
      <c r="CS125" s="788"/>
      <c r="CT125" s="788"/>
      <c r="CU125" s="788"/>
      <c r="CV125" s="788"/>
      <c r="CW125" s="788"/>
      <c r="CX125" s="788"/>
      <c r="CY125" s="788"/>
      <c r="CZ125" s="788"/>
      <c r="DA125" s="788"/>
      <c r="DB125" s="788"/>
      <c r="DC125" s="788"/>
      <c r="DD125" s="788"/>
      <c r="DE125" s="788"/>
      <c r="DF125" s="789"/>
      <c r="DG125" s="829" t="s">
        <v>453</v>
      </c>
      <c r="DH125" s="830"/>
      <c r="DI125" s="830"/>
      <c r="DJ125" s="830"/>
      <c r="DK125" s="830"/>
      <c r="DL125" s="830" t="s">
        <v>453</v>
      </c>
      <c r="DM125" s="830"/>
      <c r="DN125" s="830"/>
      <c r="DO125" s="830"/>
      <c r="DP125" s="830"/>
      <c r="DQ125" s="830" t="s">
        <v>453</v>
      </c>
      <c r="DR125" s="830"/>
      <c r="DS125" s="830"/>
      <c r="DT125" s="830"/>
      <c r="DU125" s="830"/>
      <c r="DV125" s="831" t="s">
        <v>453</v>
      </c>
      <c r="DW125" s="831"/>
      <c r="DX125" s="831"/>
      <c r="DY125" s="831"/>
      <c r="DZ125" s="832"/>
    </row>
    <row r="126" spans="1:130" s="197" customFormat="1" ht="26.25" customHeight="1">
      <c r="A126" s="895"/>
      <c r="B126" s="896"/>
      <c r="C126" s="833" t="s">
        <v>442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453</v>
      </c>
      <c r="AB126" s="814"/>
      <c r="AC126" s="814"/>
      <c r="AD126" s="814"/>
      <c r="AE126" s="815"/>
      <c r="AF126" s="816" t="s">
        <v>453</v>
      </c>
      <c r="AG126" s="814"/>
      <c r="AH126" s="814"/>
      <c r="AI126" s="814"/>
      <c r="AJ126" s="815"/>
      <c r="AK126" s="816" t="s">
        <v>453</v>
      </c>
      <c r="AL126" s="814"/>
      <c r="AM126" s="814"/>
      <c r="AN126" s="814"/>
      <c r="AO126" s="815"/>
      <c r="AP126" s="784" t="s">
        <v>453</v>
      </c>
      <c r="AQ126" s="785"/>
      <c r="AR126" s="785"/>
      <c r="AS126" s="785"/>
      <c r="AT126" s="786"/>
      <c r="AU126" s="233"/>
      <c r="AV126" s="233"/>
      <c r="AW126" s="233"/>
      <c r="AX126" s="836" t="s">
        <v>457</v>
      </c>
      <c r="AY126" s="794"/>
      <c r="AZ126" s="794"/>
      <c r="BA126" s="794"/>
      <c r="BB126" s="794"/>
      <c r="BC126" s="794"/>
      <c r="BD126" s="794"/>
      <c r="BE126" s="795"/>
      <c r="BF126" s="793" t="s">
        <v>458</v>
      </c>
      <c r="BG126" s="794"/>
      <c r="BH126" s="794"/>
      <c r="BI126" s="794"/>
      <c r="BJ126" s="794"/>
      <c r="BK126" s="794"/>
      <c r="BL126" s="795"/>
      <c r="BM126" s="793" t="s">
        <v>459</v>
      </c>
      <c r="BN126" s="794"/>
      <c r="BO126" s="794"/>
      <c r="BP126" s="794"/>
      <c r="BQ126" s="794"/>
      <c r="BR126" s="794"/>
      <c r="BS126" s="795"/>
      <c r="BT126" s="793" t="s">
        <v>460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461</v>
      </c>
      <c r="CQ126" s="798"/>
      <c r="CR126" s="798"/>
      <c r="CS126" s="798"/>
      <c r="CT126" s="798"/>
      <c r="CU126" s="798"/>
      <c r="CV126" s="798"/>
      <c r="CW126" s="798"/>
      <c r="CX126" s="798"/>
      <c r="CY126" s="798"/>
      <c r="CZ126" s="798"/>
      <c r="DA126" s="798"/>
      <c r="DB126" s="798"/>
      <c r="DC126" s="798"/>
      <c r="DD126" s="798"/>
      <c r="DE126" s="798"/>
      <c r="DF126" s="799"/>
      <c r="DG126" s="800" t="s">
        <v>453</v>
      </c>
      <c r="DH126" s="801"/>
      <c r="DI126" s="801"/>
      <c r="DJ126" s="801"/>
      <c r="DK126" s="801"/>
      <c r="DL126" s="801" t="s">
        <v>453</v>
      </c>
      <c r="DM126" s="801"/>
      <c r="DN126" s="801"/>
      <c r="DO126" s="801"/>
      <c r="DP126" s="801"/>
      <c r="DQ126" s="801" t="s">
        <v>453</v>
      </c>
      <c r="DR126" s="801"/>
      <c r="DS126" s="801"/>
      <c r="DT126" s="801"/>
      <c r="DU126" s="801"/>
      <c r="DV126" s="853" t="s">
        <v>453</v>
      </c>
      <c r="DW126" s="853"/>
      <c r="DX126" s="853"/>
      <c r="DY126" s="853"/>
      <c r="DZ126" s="854"/>
    </row>
    <row r="127" spans="1:130" s="197" customFormat="1" ht="26.25" customHeight="1" thickBot="1">
      <c r="A127" s="897"/>
      <c r="B127" s="898"/>
      <c r="C127" s="855" t="s">
        <v>462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453</v>
      </c>
      <c r="AB127" s="814"/>
      <c r="AC127" s="814"/>
      <c r="AD127" s="814"/>
      <c r="AE127" s="815"/>
      <c r="AF127" s="816" t="s">
        <v>453</v>
      </c>
      <c r="AG127" s="814"/>
      <c r="AH127" s="814"/>
      <c r="AI127" s="814"/>
      <c r="AJ127" s="815"/>
      <c r="AK127" s="816" t="s">
        <v>453</v>
      </c>
      <c r="AL127" s="814"/>
      <c r="AM127" s="814"/>
      <c r="AN127" s="814"/>
      <c r="AO127" s="815"/>
      <c r="AP127" s="784" t="s">
        <v>453</v>
      </c>
      <c r="AQ127" s="785"/>
      <c r="AR127" s="785"/>
      <c r="AS127" s="785"/>
      <c r="AT127" s="786"/>
      <c r="AU127" s="233"/>
      <c r="AV127" s="233"/>
      <c r="AW127" s="233"/>
      <c r="AX127" s="787" t="s">
        <v>463</v>
      </c>
      <c r="AY127" s="788"/>
      <c r="AZ127" s="788"/>
      <c r="BA127" s="788"/>
      <c r="BB127" s="788"/>
      <c r="BC127" s="788"/>
      <c r="BD127" s="788"/>
      <c r="BE127" s="789"/>
      <c r="BF127" s="790" t="s">
        <v>453</v>
      </c>
      <c r="BG127" s="791"/>
      <c r="BH127" s="791"/>
      <c r="BI127" s="791"/>
      <c r="BJ127" s="791"/>
      <c r="BK127" s="791"/>
      <c r="BL127" s="792"/>
      <c r="BM127" s="790">
        <v>13.93</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464</v>
      </c>
      <c r="CQ127" s="782"/>
      <c r="CR127" s="782"/>
      <c r="CS127" s="782"/>
      <c r="CT127" s="782"/>
      <c r="CU127" s="782"/>
      <c r="CV127" s="782"/>
      <c r="CW127" s="782"/>
      <c r="CX127" s="782"/>
      <c r="CY127" s="782"/>
      <c r="CZ127" s="782"/>
      <c r="DA127" s="782"/>
      <c r="DB127" s="782"/>
      <c r="DC127" s="782"/>
      <c r="DD127" s="782"/>
      <c r="DE127" s="782"/>
      <c r="DF127" s="783"/>
      <c r="DG127" s="849">
        <v>75</v>
      </c>
      <c r="DH127" s="850"/>
      <c r="DI127" s="850"/>
      <c r="DJ127" s="850"/>
      <c r="DK127" s="850"/>
      <c r="DL127" s="850">
        <v>63</v>
      </c>
      <c r="DM127" s="850"/>
      <c r="DN127" s="850"/>
      <c r="DO127" s="850"/>
      <c r="DP127" s="850"/>
      <c r="DQ127" s="850">
        <v>25</v>
      </c>
      <c r="DR127" s="850"/>
      <c r="DS127" s="850"/>
      <c r="DT127" s="850"/>
      <c r="DU127" s="850"/>
      <c r="DV127" s="851">
        <v>0</v>
      </c>
      <c r="DW127" s="851"/>
      <c r="DX127" s="851"/>
      <c r="DY127" s="851"/>
      <c r="DZ127" s="852"/>
    </row>
    <row r="128" spans="1:130" s="197" customFormat="1" ht="26.25" customHeight="1">
      <c r="A128" s="825" t="s">
        <v>465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466</v>
      </c>
      <c r="X128" s="827"/>
      <c r="Y128" s="827"/>
      <c r="Z128" s="828"/>
      <c r="AA128" s="753">
        <v>93615</v>
      </c>
      <c r="AB128" s="754"/>
      <c r="AC128" s="754"/>
      <c r="AD128" s="754"/>
      <c r="AE128" s="755"/>
      <c r="AF128" s="756">
        <v>91422</v>
      </c>
      <c r="AG128" s="754"/>
      <c r="AH128" s="754"/>
      <c r="AI128" s="754"/>
      <c r="AJ128" s="755"/>
      <c r="AK128" s="756">
        <v>81679</v>
      </c>
      <c r="AL128" s="754"/>
      <c r="AM128" s="754"/>
      <c r="AN128" s="754"/>
      <c r="AO128" s="755"/>
      <c r="AP128" s="757"/>
      <c r="AQ128" s="758"/>
      <c r="AR128" s="758"/>
      <c r="AS128" s="758"/>
      <c r="AT128" s="759"/>
      <c r="AU128" s="235"/>
      <c r="AV128" s="235"/>
      <c r="AW128" s="235"/>
      <c r="AX128" s="802" t="s">
        <v>467</v>
      </c>
      <c r="AY128" s="798"/>
      <c r="AZ128" s="798"/>
      <c r="BA128" s="798"/>
      <c r="BB128" s="798"/>
      <c r="BC128" s="798"/>
      <c r="BD128" s="798"/>
      <c r="BE128" s="799"/>
      <c r="BF128" s="820" t="s">
        <v>453</v>
      </c>
      <c r="BG128" s="821"/>
      <c r="BH128" s="821"/>
      <c r="BI128" s="821"/>
      <c r="BJ128" s="821"/>
      <c r="BK128" s="821"/>
      <c r="BL128" s="822"/>
      <c r="BM128" s="820">
        <v>18.93</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468</v>
      </c>
      <c r="X129" s="811"/>
      <c r="Y129" s="811"/>
      <c r="Z129" s="812"/>
      <c r="AA129" s="813">
        <v>7335733</v>
      </c>
      <c r="AB129" s="814"/>
      <c r="AC129" s="814"/>
      <c r="AD129" s="814"/>
      <c r="AE129" s="815"/>
      <c r="AF129" s="816">
        <v>7349809</v>
      </c>
      <c r="AG129" s="814"/>
      <c r="AH129" s="814"/>
      <c r="AI129" s="814"/>
      <c r="AJ129" s="815"/>
      <c r="AK129" s="816">
        <v>7360776</v>
      </c>
      <c r="AL129" s="814"/>
      <c r="AM129" s="814"/>
      <c r="AN129" s="814"/>
      <c r="AO129" s="815"/>
      <c r="AP129" s="817"/>
      <c r="AQ129" s="818"/>
      <c r="AR129" s="818"/>
      <c r="AS129" s="818"/>
      <c r="AT129" s="819"/>
      <c r="AU129" s="235"/>
      <c r="AV129" s="235"/>
      <c r="AW129" s="235"/>
      <c r="AX129" s="802" t="s">
        <v>469</v>
      </c>
      <c r="AY129" s="798"/>
      <c r="AZ129" s="798"/>
      <c r="BA129" s="798"/>
      <c r="BB129" s="798"/>
      <c r="BC129" s="798"/>
      <c r="BD129" s="798"/>
      <c r="BE129" s="799"/>
      <c r="BF129" s="803">
        <v>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470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471</v>
      </c>
      <c r="X130" s="811"/>
      <c r="Y130" s="811"/>
      <c r="Z130" s="812"/>
      <c r="AA130" s="813">
        <v>1453078</v>
      </c>
      <c r="AB130" s="814"/>
      <c r="AC130" s="814"/>
      <c r="AD130" s="814"/>
      <c r="AE130" s="815"/>
      <c r="AF130" s="816">
        <v>1505290</v>
      </c>
      <c r="AG130" s="814"/>
      <c r="AH130" s="814"/>
      <c r="AI130" s="814"/>
      <c r="AJ130" s="815"/>
      <c r="AK130" s="816">
        <v>1560216</v>
      </c>
      <c r="AL130" s="814"/>
      <c r="AM130" s="814"/>
      <c r="AN130" s="814"/>
      <c r="AO130" s="815"/>
      <c r="AP130" s="817"/>
      <c r="AQ130" s="818"/>
      <c r="AR130" s="818"/>
      <c r="AS130" s="818"/>
      <c r="AT130" s="819"/>
      <c r="AU130" s="235"/>
      <c r="AV130" s="235"/>
      <c r="AW130" s="235"/>
      <c r="AX130" s="781" t="s">
        <v>472</v>
      </c>
      <c r="AY130" s="782"/>
      <c r="AZ130" s="782"/>
      <c r="BA130" s="782"/>
      <c r="BB130" s="782"/>
      <c r="BC130" s="782"/>
      <c r="BD130" s="782"/>
      <c r="BE130" s="783"/>
      <c r="BF130" s="735" t="s">
        <v>473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474</v>
      </c>
      <c r="X131" s="744"/>
      <c r="Y131" s="744"/>
      <c r="Z131" s="745"/>
      <c r="AA131" s="746">
        <v>5882655</v>
      </c>
      <c r="AB131" s="747"/>
      <c r="AC131" s="747"/>
      <c r="AD131" s="747"/>
      <c r="AE131" s="748"/>
      <c r="AF131" s="749">
        <v>5844519</v>
      </c>
      <c r="AG131" s="747"/>
      <c r="AH131" s="747"/>
      <c r="AI131" s="747"/>
      <c r="AJ131" s="748"/>
      <c r="AK131" s="749">
        <v>5800560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476</v>
      </c>
      <c r="W132" s="767"/>
      <c r="X132" s="767"/>
      <c r="Y132" s="767"/>
      <c r="Z132" s="768"/>
      <c r="AA132" s="769">
        <v>10.760464450000001</v>
      </c>
      <c r="AB132" s="770"/>
      <c r="AC132" s="770"/>
      <c r="AD132" s="770"/>
      <c r="AE132" s="771"/>
      <c r="AF132" s="772">
        <v>8.2109066629999994</v>
      </c>
      <c r="AG132" s="770"/>
      <c r="AH132" s="770"/>
      <c r="AI132" s="770"/>
      <c r="AJ132" s="771"/>
      <c r="AK132" s="772">
        <v>8.2702187380000005</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477</v>
      </c>
      <c r="W133" s="776"/>
      <c r="X133" s="776"/>
      <c r="Y133" s="776"/>
      <c r="Z133" s="777"/>
      <c r="AA133" s="778">
        <v>13.9</v>
      </c>
      <c r="AB133" s="779"/>
      <c r="AC133" s="779"/>
      <c r="AD133" s="779"/>
      <c r="AE133" s="780"/>
      <c r="AF133" s="778">
        <v>10.8</v>
      </c>
      <c r="AG133" s="779"/>
      <c r="AH133" s="779"/>
      <c r="AI133" s="779"/>
      <c r="AJ133" s="780"/>
      <c r="AK133" s="778">
        <v>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478</v>
      </c>
      <c r="B5" s="246"/>
      <c r="C5" s="246"/>
      <c r="D5" s="246"/>
      <c r="E5" s="246"/>
      <c r="F5" s="246"/>
      <c r="G5" s="246"/>
      <c r="H5" s="246"/>
      <c r="I5" s="246"/>
      <c r="J5" s="246"/>
      <c r="K5" s="246"/>
      <c r="L5" s="246"/>
      <c r="M5" s="246"/>
      <c r="N5" s="246"/>
      <c r="O5" s="247"/>
    </row>
    <row r="6" spans="1:16">
      <c r="A6" s="248"/>
      <c r="B6" s="244"/>
      <c r="C6" s="244"/>
      <c r="D6" s="244"/>
      <c r="E6" s="244"/>
      <c r="F6" s="244"/>
      <c r="G6" s="249" t="s">
        <v>479</v>
      </c>
      <c r="H6" s="249"/>
      <c r="I6" s="249"/>
      <c r="J6" s="249"/>
      <c r="K6" s="244"/>
      <c r="L6" s="244"/>
      <c r="M6" s="244"/>
      <c r="N6" s="244"/>
    </row>
    <row r="7" spans="1:16">
      <c r="A7" s="248"/>
      <c r="B7" s="244"/>
      <c r="C7" s="244"/>
      <c r="D7" s="244"/>
      <c r="E7" s="244"/>
      <c r="F7" s="244"/>
      <c r="G7" s="251"/>
      <c r="H7" s="252"/>
      <c r="I7" s="252"/>
      <c r="J7" s="253"/>
      <c r="K7" s="1149" t="s">
        <v>480</v>
      </c>
      <c r="L7" s="254"/>
      <c r="M7" s="255" t="s">
        <v>481</v>
      </c>
      <c r="N7" s="256"/>
    </row>
    <row r="8" spans="1:16">
      <c r="A8" s="248"/>
      <c r="B8" s="244"/>
      <c r="C8" s="244"/>
      <c r="D8" s="244"/>
      <c r="E8" s="244"/>
      <c r="F8" s="244"/>
      <c r="G8" s="257"/>
      <c r="H8" s="258"/>
      <c r="I8" s="258"/>
      <c r="J8" s="259"/>
      <c r="K8" s="1150"/>
      <c r="L8" s="260" t="s">
        <v>482</v>
      </c>
      <c r="M8" s="261" t="s">
        <v>483</v>
      </c>
      <c r="N8" s="262" t="s">
        <v>484</v>
      </c>
    </row>
    <row r="9" spans="1:16">
      <c r="A9" s="248"/>
      <c r="B9" s="244"/>
      <c r="C9" s="244"/>
      <c r="D9" s="244"/>
      <c r="E9" s="244"/>
      <c r="F9" s="244"/>
      <c r="G9" s="1163" t="s">
        <v>485</v>
      </c>
      <c r="H9" s="1164"/>
      <c r="I9" s="1164"/>
      <c r="J9" s="1165"/>
      <c r="K9" s="263">
        <v>1652943</v>
      </c>
      <c r="L9" s="264">
        <v>97215</v>
      </c>
      <c r="M9" s="265">
        <v>95265</v>
      </c>
      <c r="N9" s="266">
        <v>2</v>
      </c>
    </row>
    <row r="10" spans="1:16">
      <c r="A10" s="248"/>
      <c r="B10" s="244"/>
      <c r="C10" s="244"/>
      <c r="D10" s="244"/>
      <c r="E10" s="244"/>
      <c r="F10" s="244"/>
      <c r="G10" s="1163" t="s">
        <v>486</v>
      </c>
      <c r="H10" s="1164"/>
      <c r="I10" s="1164"/>
      <c r="J10" s="1165"/>
      <c r="K10" s="267">
        <v>384155</v>
      </c>
      <c r="L10" s="268">
        <v>22593</v>
      </c>
      <c r="M10" s="269">
        <v>8986</v>
      </c>
      <c r="N10" s="270">
        <v>151.4</v>
      </c>
    </row>
    <row r="11" spans="1:16" ht="13.5" customHeight="1">
      <c r="A11" s="248"/>
      <c r="B11" s="244"/>
      <c r="C11" s="244"/>
      <c r="D11" s="244"/>
      <c r="E11" s="244"/>
      <c r="F11" s="244"/>
      <c r="G11" s="1163" t="s">
        <v>487</v>
      </c>
      <c r="H11" s="1164"/>
      <c r="I11" s="1164"/>
      <c r="J11" s="1165"/>
      <c r="K11" s="267">
        <v>230594</v>
      </c>
      <c r="L11" s="268">
        <v>13562</v>
      </c>
      <c r="M11" s="269">
        <v>12922</v>
      </c>
      <c r="N11" s="270">
        <v>5</v>
      </c>
    </row>
    <row r="12" spans="1:16" ht="13.5" customHeight="1">
      <c r="A12" s="248"/>
      <c r="B12" s="244"/>
      <c r="C12" s="244"/>
      <c r="D12" s="244"/>
      <c r="E12" s="244"/>
      <c r="F12" s="244"/>
      <c r="G12" s="1163" t="s">
        <v>488</v>
      </c>
      <c r="H12" s="1164"/>
      <c r="I12" s="1164"/>
      <c r="J12" s="1165"/>
      <c r="K12" s="267" t="s">
        <v>489</v>
      </c>
      <c r="L12" s="268" t="s">
        <v>489</v>
      </c>
      <c r="M12" s="269">
        <v>3263</v>
      </c>
      <c r="N12" s="270" t="s">
        <v>489</v>
      </c>
    </row>
    <row r="13" spans="1:16" ht="13.5" customHeight="1">
      <c r="A13" s="248"/>
      <c r="B13" s="244"/>
      <c r="C13" s="244"/>
      <c r="D13" s="244"/>
      <c r="E13" s="244"/>
      <c r="F13" s="244"/>
      <c r="G13" s="1163" t="s">
        <v>490</v>
      </c>
      <c r="H13" s="1164"/>
      <c r="I13" s="1164"/>
      <c r="J13" s="1165"/>
      <c r="K13" s="267" t="s">
        <v>489</v>
      </c>
      <c r="L13" s="268" t="s">
        <v>489</v>
      </c>
      <c r="M13" s="269" t="s">
        <v>489</v>
      </c>
      <c r="N13" s="270" t="s">
        <v>489</v>
      </c>
    </row>
    <row r="14" spans="1:16" ht="13.5" customHeight="1">
      <c r="A14" s="248"/>
      <c r="B14" s="244"/>
      <c r="C14" s="244"/>
      <c r="D14" s="244"/>
      <c r="E14" s="244"/>
      <c r="F14" s="244"/>
      <c r="G14" s="1163" t="s">
        <v>491</v>
      </c>
      <c r="H14" s="1164"/>
      <c r="I14" s="1164"/>
      <c r="J14" s="1165"/>
      <c r="K14" s="267">
        <v>50076</v>
      </c>
      <c r="L14" s="268">
        <v>2945</v>
      </c>
      <c r="M14" s="269">
        <v>5957</v>
      </c>
      <c r="N14" s="270">
        <v>-50.6</v>
      </c>
    </row>
    <row r="15" spans="1:16" ht="13.5" customHeight="1">
      <c r="A15" s="248"/>
      <c r="B15" s="244"/>
      <c r="C15" s="244"/>
      <c r="D15" s="244"/>
      <c r="E15" s="244"/>
      <c r="F15" s="244"/>
      <c r="G15" s="1163" t="s">
        <v>492</v>
      </c>
      <c r="H15" s="1164"/>
      <c r="I15" s="1164"/>
      <c r="J15" s="1165"/>
      <c r="K15" s="267">
        <v>2057</v>
      </c>
      <c r="L15" s="268">
        <v>121</v>
      </c>
      <c r="M15" s="269">
        <v>1769</v>
      </c>
      <c r="N15" s="270">
        <v>-93.2</v>
      </c>
    </row>
    <row r="16" spans="1:16">
      <c r="A16" s="248"/>
      <c r="B16" s="244"/>
      <c r="C16" s="244"/>
      <c r="D16" s="244"/>
      <c r="E16" s="244"/>
      <c r="F16" s="244"/>
      <c r="G16" s="1166" t="s">
        <v>493</v>
      </c>
      <c r="H16" s="1167"/>
      <c r="I16" s="1167"/>
      <c r="J16" s="1168"/>
      <c r="K16" s="268">
        <v>-168401</v>
      </c>
      <c r="L16" s="268">
        <v>-9904</v>
      </c>
      <c r="M16" s="269">
        <v>-10897</v>
      </c>
      <c r="N16" s="270">
        <v>-9.1</v>
      </c>
    </row>
    <row r="17" spans="1:16">
      <c r="A17" s="248"/>
      <c r="B17" s="244"/>
      <c r="C17" s="244"/>
      <c r="D17" s="244"/>
      <c r="E17" s="244"/>
      <c r="F17" s="244"/>
      <c r="G17" s="1166" t="s">
        <v>167</v>
      </c>
      <c r="H17" s="1167"/>
      <c r="I17" s="1167"/>
      <c r="J17" s="1168"/>
      <c r="K17" s="268">
        <v>2151424</v>
      </c>
      <c r="L17" s="268">
        <v>126532</v>
      </c>
      <c r="M17" s="269">
        <v>117266</v>
      </c>
      <c r="N17" s="270">
        <v>7.9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494</v>
      </c>
      <c r="H19" s="244"/>
      <c r="I19" s="244"/>
      <c r="J19" s="244"/>
      <c r="K19" s="244"/>
      <c r="L19" s="244"/>
      <c r="M19" s="244"/>
      <c r="N19" s="244"/>
    </row>
    <row r="20" spans="1:16">
      <c r="A20" s="248"/>
      <c r="B20" s="244"/>
      <c r="C20" s="244"/>
      <c r="D20" s="244"/>
      <c r="E20" s="244"/>
      <c r="F20" s="244"/>
      <c r="G20" s="272"/>
      <c r="H20" s="273"/>
      <c r="I20" s="273"/>
      <c r="J20" s="274"/>
      <c r="K20" s="275" t="s">
        <v>495</v>
      </c>
      <c r="L20" s="276" t="s">
        <v>496</v>
      </c>
      <c r="M20" s="277" t="s">
        <v>497</v>
      </c>
      <c r="N20" s="278"/>
    </row>
    <row r="21" spans="1:16" s="284" customFormat="1">
      <c r="A21" s="279"/>
      <c r="B21" s="249"/>
      <c r="C21" s="249"/>
      <c r="D21" s="249"/>
      <c r="E21" s="249"/>
      <c r="F21" s="249"/>
      <c r="G21" s="1160" t="s">
        <v>498</v>
      </c>
      <c r="H21" s="1161"/>
      <c r="I21" s="1161"/>
      <c r="J21" s="1162"/>
      <c r="K21" s="280">
        <v>10.94</v>
      </c>
      <c r="L21" s="281">
        <v>10.71</v>
      </c>
      <c r="M21" s="282">
        <v>0.23</v>
      </c>
      <c r="N21" s="249"/>
      <c r="O21" s="283"/>
      <c r="P21" s="279"/>
    </row>
    <row r="22" spans="1:16" s="284" customFormat="1">
      <c r="A22" s="279"/>
      <c r="B22" s="249"/>
      <c r="C22" s="249"/>
      <c r="D22" s="249"/>
      <c r="E22" s="249"/>
      <c r="F22" s="249"/>
      <c r="G22" s="1160" t="s">
        <v>499</v>
      </c>
      <c r="H22" s="1161"/>
      <c r="I22" s="1161"/>
      <c r="J22" s="1162"/>
      <c r="K22" s="285">
        <v>94.1</v>
      </c>
      <c r="L22" s="286">
        <v>95.7</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502</v>
      </c>
      <c r="H29" s="249"/>
      <c r="I29" s="249"/>
      <c r="J29" s="249"/>
      <c r="K29" s="244"/>
      <c r="L29" s="244"/>
      <c r="M29" s="244"/>
      <c r="N29" s="244"/>
      <c r="O29" s="293"/>
    </row>
    <row r="30" spans="1:16">
      <c r="A30" s="248"/>
      <c r="B30" s="244"/>
      <c r="C30" s="244"/>
      <c r="D30" s="244"/>
      <c r="E30" s="244"/>
      <c r="F30" s="244"/>
      <c r="G30" s="251"/>
      <c r="H30" s="252"/>
      <c r="I30" s="252"/>
      <c r="J30" s="253"/>
      <c r="K30" s="1149" t="s">
        <v>480</v>
      </c>
      <c r="L30" s="254"/>
      <c r="M30" s="255" t="s">
        <v>481</v>
      </c>
      <c r="N30" s="256"/>
    </row>
    <row r="31" spans="1:16">
      <c r="A31" s="248"/>
      <c r="B31" s="244"/>
      <c r="C31" s="244"/>
      <c r="D31" s="244"/>
      <c r="E31" s="244"/>
      <c r="F31" s="244"/>
      <c r="G31" s="257"/>
      <c r="H31" s="258"/>
      <c r="I31" s="258"/>
      <c r="J31" s="259"/>
      <c r="K31" s="1150"/>
      <c r="L31" s="260" t="s">
        <v>482</v>
      </c>
      <c r="M31" s="261" t="s">
        <v>483</v>
      </c>
      <c r="N31" s="262" t="s">
        <v>484</v>
      </c>
    </row>
    <row r="32" spans="1:16" ht="27" customHeight="1">
      <c r="A32" s="248"/>
      <c r="B32" s="244"/>
      <c r="C32" s="244"/>
      <c r="D32" s="244"/>
      <c r="E32" s="244"/>
      <c r="F32" s="244"/>
      <c r="G32" s="1151" t="s">
        <v>503</v>
      </c>
      <c r="H32" s="1152"/>
      <c r="I32" s="1152"/>
      <c r="J32" s="1153"/>
      <c r="K32" s="294">
        <v>1567315</v>
      </c>
      <c r="L32" s="294">
        <v>92179</v>
      </c>
      <c r="M32" s="295">
        <v>77031</v>
      </c>
      <c r="N32" s="296">
        <v>19.7</v>
      </c>
    </row>
    <row r="33" spans="1:16" ht="13.5" customHeight="1">
      <c r="A33" s="248"/>
      <c r="B33" s="244"/>
      <c r="C33" s="244"/>
      <c r="D33" s="244"/>
      <c r="E33" s="244"/>
      <c r="F33" s="244"/>
      <c r="G33" s="1151" t="s">
        <v>504</v>
      </c>
      <c r="H33" s="1152"/>
      <c r="I33" s="1152"/>
      <c r="J33" s="1153"/>
      <c r="K33" s="294" t="s">
        <v>489</v>
      </c>
      <c r="L33" s="294" t="s">
        <v>489</v>
      </c>
      <c r="M33" s="295" t="s">
        <v>489</v>
      </c>
      <c r="N33" s="296" t="s">
        <v>489</v>
      </c>
    </row>
    <row r="34" spans="1:16" ht="27" customHeight="1">
      <c r="A34" s="248"/>
      <c r="B34" s="244"/>
      <c r="C34" s="244"/>
      <c r="D34" s="244"/>
      <c r="E34" s="244"/>
      <c r="F34" s="244"/>
      <c r="G34" s="1151" t="s">
        <v>505</v>
      </c>
      <c r="H34" s="1152"/>
      <c r="I34" s="1152"/>
      <c r="J34" s="1153"/>
      <c r="K34" s="294" t="s">
        <v>489</v>
      </c>
      <c r="L34" s="294" t="s">
        <v>489</v>
      </c>
      <c r="M34" s="295" t="s">
        <v>489</v>
      </c>
      <c r="N34" s="296" t="s">
        <v>489</v>
      </c>
    </row>
    <row r="35" spans="1:16" ht="27" customHeight="1">
      <c r="A35" s="248"/>
      <c r="B35" s="244"/>
      <c r="C35" s="244"/>
      <c r="D35" s="244"/>
      <c r="E35" s="244"/>
      <c r="F35" s="244"/>
      <c r="G35" s="1151" t="s">
        <v>506</v>
      </c>
      <c r="H35" s="1152"/>
      <c r="I35" s="1152"/>
      <c r="J35" s="1153"/>
      <c r="K35" s="294">
        <v>507671</v>
      </c>
      <c r="L35" s="294">
        <v>29858</v>
      </c>
      <c r="M35" s="295">
        <v>20812</v>
      </c>
      <c r="N35" s="296">
        <v>43.5</v>
      </c>
    </row>
    <row r="36" spans="1:16" ht="27" customHeight="1">
      <c r="A36" s="248"/>
      <c r="B36" s="244"/>
      <c r="C36" s="244"/>
      <c r="D36" s="244"/>
      <c r="E36" s="244"/>
      <c r="F36" s="244"/>
      <c r="G36" s="1151" t="s">
        <v>507</v>
      </c>
      <c r="H36" s="1152"/>
      <c r="I36" s="1152"/>
      <c r="J36" s="1153"/>
      <c r="K36" s="294">
        <v>46628</v>
      </c>
      <c r="L36" s="294">
        <v>2742</v>
      </c>
      <c r="M36" s="295">
        <v>3303</v>
      </c>
      <c r="N36" s="296">
        <v>-17</v>
      </c>
    </row>
    <row r="37" spans="1:16" ht="13.5" customHeight="1">
      <c r="A37" s="248"/>
      <c r="B37" s="244"/>
      <c r="C37" s="244"/>
      <c r="D37" s="244"/>
      <c r="E37" s="244"/>
      <c r="F37" s="244"/>
      <c r="G37" s="1151" t="s">
        <v>508</v>
      </c>
      <c r="H37" s="1152"/>
      <c r="I37" s="1152"/>
      <c r="J37" s="1153"/>
      <c r="K37" s="294" t="s">
        <v>489</v>
      </c>
      <c r="L37" s="294" t="s">
        <v>489</v>
      </c>
      <c r="M37" s="295">
        <v>1276</v>
      </c>
      <c r="N37" s="296" t="s">
        <v>489</v>
      </c>
    </row>
    <row r="38" spans="1:16" ht="27" customHeight="1">
      <c r="A38" s="248"/>
      <c r="B38" s="244"/>
      <c r="C38" s="244"/>
      <c r="D38" s="244"/>
      <c r="E38" s="244"/>
      <c r="F38" s="244"/>
      <c r="G38" s="1154" t="s">
        <v>509</v>
      </c>
      <c r="H38" s="1155"/>
      <c r="I38" s="1155"/>
      <c r="J38" s="1156"/>
      <c r="K38" s="297" t="s">
        <v>489</v>
      </c>
      <c r="L38" s="297" t="s">
        <v>489</v>
      </c>
      <c r="M38" s="298">
        <v>4</v>
      </c>
      <c r="N38" s="299" t="s">
        <v>489</v>
      </c>
      <c r="O38" s="293"/>
    </row>
    <row r="39" spans="1:16">
      <c r="A39" s="248"/>
      <c r="B39" s="244"/>
      <c r="C39" s="244"/>
      <c r="D39" s="244"/>
      <c r="E39" s="244"/>
      <c r="F39" s="244"/>
      <c r="G39" s="1154" t="s">
        <v>510</v>
      </c>
      <c r="H39" s="1155"/>
      <c r="I39" s="1155"/>
      <c r="J39" s="1156"/>
      <c r="K39" s="300">
        <v>-81679</v>
      </c>
      <c r="L39" s="300">
        <v>-4804</v>
      </c>
      <c r="M39" s="301">
        <v>-3022</v>
      </c>
      <c r="N39" s="302">
        <v>59</v>
      </c>
      <c r="O39" s="293"/>
    </row>
    <row r="40" spans="1:16" ht="27" customHeight="1">
      <c r="A40" s="248"/>
      <c r="B40" s="244"/>
      <c r="C40" s="244"/>
      <c r="D40" s="244"/>
      <c r="E40" s="244"/>
      <c r="F40" s="244"/>
      <c r="G40" s="1151" t="s">
        <v>511</v>
      </c>
      <c r="H40" s="1152"/>
      <c r="I40" s="1152"/>
      <c r="J40" s="1153"/>
      <c r="K40" s="300">
        <v>-1560216</v>
      </c>
      <c r="L40" s="300">
        <v>-91761</v>
      </c>
      <c r="M40" s="301">
        <v>-68778</v>
      </c>
      <c r="N40" s="302">
        <v>33.4</v>
      </c>
      <c r="O40" s="293"/>
    </row>
    <row r="41" spans="1:16">
      <c r="A41" s="248"/>
      <c r="B41" s="244"/>
      <c r="C41" s="244"/>
      <c r="D41" s="244"/>
      <c r="E41" s="244"/>
      <c r="F41" s="244"/>
      <c r="G41" s="1157" t="s">
        <v>278</v>
      </c>
      <c r="H41" s="1158"/>
      <c r="I41" s="1158"/>
      <c r="J41" s="1159"/>
      <c r="K41" s="294">
        <v>479719</v>
      </c>
      <c r="L41" s="300">
        <v>28214</v>
      </c>
      <c r="M41" s="301">
        <v>30628</v>
      </c>
      <c r="N41" s="302">
        <v>-7.9</v>
      </c>
      <c r="O41" s="293"/>
    </row>
    <row r="42" spans="1:16">
      <c r="A42" s="248"/>
      <c r="B42" s="244"/>
      <c r="C42" s="244"/>
      <c r="D42" s="244"/>
      <c r="E42" s="244"/>
      <c r="F42" s="244"/>
      <c r="G42" s="303" t="s">
        <v>512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513</v>
      </c>
      <c r="B47" s="244"/>
      <c r="C47" s="244"/>
      <c r="D47" s="244"/>
      <c r="E47" s="244"/>
      <c r="F47" s="244"/>
      <c r="G47" s="244"/>
      <c r="H47" s="244"/>
      <c r="I47" s="244"/>
      <c r="J47" s="244"/>
      <c r="K47" s="244"/>
      <c r="L47" s="244"/>
      <c r="M47" s="244"/>
      <c r="N47" s="244"/>
    </row>
    <row r="48" spans="1:16">
      <c r="A48" s="248"/>
      <c r="B48" s="244"/>
      <c r="C48" s="244"/>
      <c r="D48" s="244"/>
      <c r="E48" s="244"/>
      <c r="F48" s="244"/>
      <c r="G48" s="308" t="s">
        <v>514</v>
      </c>
      <c r="H48" s="308"/>
      <c r="I48" s="308"/>
      <c r="J48" s="308"/>
      <c r="K48" s="308"/>
      <c r="L48" s="308"/>
      <c r="M48" s="309"/>
      <c r="N48" s="308"/>
    </row>
    <row r="49" spans="1:14" ht="13.5" customHeight="1">
      <c r="A49" s="248"/>
      <c r="B49" s="244"/>
      <c r="C49" s="244"/>
      <c r="D49" s="244"/>
      <c r="E49" s="244"/>
      <c r="F49" s="244"/>
      <c r="G49" s="310"/>
      <c r="H49" s="311"/>
      <c r="I49" s="1144" t="s">
        <v>480</v>
      </c>
      <c r="J49" s="1146" t="s">
        <v>515</v>
      </c>
      <c r="K49" s="1147"/>
      <c r="L49" s="1147"/>
      <c r="M49" s="1147"/>
      <c r="N49" s="1148"/>
    </row>
    <row r="50" spans="1:14">
      <c r="A50" s="248"/>
      <c r="B50" s="244"/>
      <c r="C50" s="244"/>
      <c r="D50" s="244"/>
      <c r="E50" s="244"/>
      <c r="F50" s="244"/>
      <c r="G50" s="312"/>
      <c r="H50" s="313"/>
      <c r="I50" s="1145"/>
      <c r="J50" s="314" t="s">
        <v>516</v>
      </c>
      <c r="K50" s="315" t="s">
        <v>517</v>
      </c>
      <c r="L50" s="316" t="s">
        <v>518</v>
      </c>
      <c r="M50" s="317" t="s">
        <v>519</v>
      </c>
      <c r="N50" s="318" t="s">
        <v>520</v>
      </c>
    </row>
    <row r="51" spans="1:14">
      <c r="A51" s="248"/>
      <c r="B51" s="244"/>
      <c r="C51" s="244"/>
      <c r="D51" s="244"/>
      <c r="E51" s="244"/>
      <c r="F51" s="244"/>
      <c r="G51" s="310" t="s">
        <v>521</v>
      </c>
      <c r="H51" s="311"/>
      <c r="I51" s="319">
        <v>1587502</v>
      </c>
      <c r="J51" s="320">
        <v>89095</v>
      </c>
      <c r="K51" s="321">
        <v>-1</v>
      </c>
      <c r="L51" s="322">
        <v>90833</v>
      </c>
      <c r="M51" s="323">
        <v>-14.5</v>
      </c>
      <c r="N51" s="324">
        <v>13.5</v>
      </c>
    </row>
    <row r="52" spans="1:14">
      <c r="A52" s="248"/>
      <c r="B52" s="244"/>
      <c r="C52" s="244"/>
      <c r="D52" s="244"/>
      <c r="E52" s="244"/>
      <c r="F52" s="244"/>
      <c r="G52" s="325"/>
      <c r="H52" s="326" t="s">
        <v>522</v>
      </c>
      <c r="I52" s="327">
        <v>966169</v>
      </c>
      <c r="J52" s="328">
        <v>54224</v>
      </c>
      <c r="K52" s="329">
        <v>-9.6999999999999993</v>
      </c>
      <c r="L52" s="330">
        <v>47037</v>
      </c>
      <c r="M52" s="331">
        <v>-7.9</v>
      </c>
      <c r="N52" s="332">
        <v>-1.8</v>
      </c>
    </row>
    <row r="53" spans="1:14">
      <c r="A53" s="248"/>
      <c r="B53" s="244"/>
      <c r="C53" s="244"/>
      <c r="D53" s="244"/>
      <c r="E53" s="244"/>
      <c r="F53" s="244"/>
      <c r="G53" s="310" t="s">
        <v>523</v>
      </c>
      <c r="H53" s="311"/>
      <c r="I53" s="319">
        <v>806628</v>
      </c>
      <c r="J53" s="320">
        <v>45688</v>
      </c>
      <c r="K53" s="321">
        <v>-48.7</v>
      </c>
      <c r="L53" s="322">
        <v>79181</v>
      </c>
      <c r="M53" s="323">
        <v>-12.8</v>
      </c>
      <c r="N53" s="324">
        <v>-35.9</v>
      </c>
    </row>
    <row r="54" spans="1:14">
      <c r="A54" s="248"/>
      <c r="B54" s="244"/>
      <c r="C54" s="244"/>
      <c r="D54" s="244"/>
      <c r="E54" s="244"/>
      <c r="F54" s="244"/>
      <c r="G54" s="325"/>
      <c r="H54" s="326" t="s">
        <v>522</v>
      </c>
      <c r="I54" s="327">
        <v>367396</v>
      </c>
      <c r="J54" s="328">
        <v>20810</v>
      </c>
      <c r="K54" s="329">
        <v>-61.6</v>
      </c>
      <c r="L54" s="330">
        <v>40448</v>
      </c>
      <c r="M54" s="331">
        <v>-14</v>
      </c>
      <c r="N54" s="332">
        <v>-47.6</v>
      </c>
    </row>
    <row r="55" spans="1:14">
      <c r="A55" s="248"/>
      <c r="B55" s="244"/>
      <c r="C55" s="244"/>
      <c r="D55" s="244"/>
      <c r="E55" s="244"/>
      <c r="F55" s="244"/>
      <c r="G55" s="310" t="s">
        <v>524</v>
      </c>
      <c r="H55" s="311"/>
      <c r="I55" s="319">
        <v>1512091</v>
      </c>
      <c r="J55" s="320">
        <v>86862</v>
      </c>
      <c r="K55" s="321">
        <v>90.1</v>
      </c>
      <c r="L55" s="322">
        <v>118124</v>
      </c>
      <c r="M55" s="323">
        <v>49.2</v>
      </c>
      <c r="N55" s="324">
        <v>40.9</v>
      </c>
    </row>
    <row r="56" spans="1:14">
      <c r="A56" s="248"/>
      <c r="B56" s="244"/>
      <c r="C56" s="244"/>
      <c r="D56" s="244"/>
      <c r="E56" s="244"/>
      <c r="F56" s="244"/>
      <c r="G56" s="325"/>
      <c r="H56" s="326" t="s">
        <v>522</v>
      </c>
      <c r="I56" s="327">
        <v>762308</v>
      </c>
      <c r="J56" s="328">
        <v>43791</v>
      </c>
      <c r="K56" s="329">
        <v>110.4</v>
      </c>
      <c r="L56" s="330">
        <v>54614</v>
      </c>
      <c r="M56" s="331">
        <v>35</v>
      </c>
      <c r="N56" s="332">
        <v>75.400000000000006</v>
      </c>
    </row>
    <row r="57" spans="1:14">
      <c r="A57" s="248"/>
      <c r="B57" s="244"/>
      <c r="C57" s="244"/>
      <c r="D57" s="244"/>
      <c r="E57" s="244"/>
      <c r="F57" s="244"/>
      <c r="G57" s="310" t="s">
        <v>525</v>
      </c>
      <c r="H57" s="311"/>
      <c r="I57" s="319">
        <v>1107700</v>
      </c>
      <c r="J57" s="320">
        <v>64442</v>
      </c>
      <c r="K57" s="321">
        <v>-25.8</v>
      </c>
      <c r="L57" s="322">
        <v>101693</v>
      </c>
      <c r="M57" s="323">
        <v>-13.9</v>
      </c>
      <c r="N57" s="324">
        <v>-11.9</v>
      </c>
    </row>
    <row r="58" spans="1:14">
      <c r="A58" s="248"/>
      <c r="B58" s="244"/>
      <c r="C58" s="244"/>
      <c r="D58" s="244"/>
      <c r="E58" s="244"/>
      <c r="F58" s="244"/>
      <c r="G58" s="325"/>
      <c r="H58" s="326" t="s">
        <v>522</v>
      </c>
      <c r="I58" s="327">
        <v>511511</v>
      </c>
      <c r="J58" s="328">
        <v>29758</v>
      </c>
      <c r="K58" s="329">
        <v>-32</v>
      </c>
      <c r="L58" s="330">
        <v>51066</v>
      </c>
      <c r="M58" s="331">
        <v>-6.5</v>
      </c>
      <c r="N58" s="332">
        <v>-25.5</v>
      </c>
    </row>
    <row r="59" spans="1:14">
      <c r="A59" s="248"/>
      <c r="B59" s="244"/>
      <c r="C59" s="244"/>
      <c r="D59" s="244"/>
      <c r="E59" s="244"/>
      <c r="F59" s="244"/>
      <c r="G59" s="310" t="s">
        <v>526</v>
      </c>
      <c r="H59" s="311"/>
      <c r="I59" s="319">
        <v>1116414</v>
      </c>
      <c r="J59" s="320">
        <v>65660</v>
      </c>
      <c r="K59" s="321">
        <v>1.9</v>
      </c>
      <c r="L59" s="322">
        <v>96635</v>
      </c>
      <c r="M59" s="323">
        <v>-5</v>
      </c>
      <c r="N59" s="324">
        <v>6.9</v>
      </c>
    </row>
    <row r="60" spans="1:14">
      <c r="A60" s="248"/>
      <c r="B60" s="244"/>
      <c r="C60" s="244"/>
      <c r="D60" s="244"/>
      <c r="E60" s="244"/>
      <c r="F60" s="244"/>
      <c r="G60" s="325"/>
      <c r="H60" s="326" t="s">
        <v>522</v>
      </c>
      <c r="I60" s="333">
        <v>760986</v>
      </c>
      <c r="J60" s="328">
        <v>44756</v>
      </c>
      <c r="K60" s="329">
        <v>50.4</v>
      </c>
      <c r="L60" s="330">
        <v>44408</v>
      </c>
      <c r="M60" s="331">
        <v>-13</v>
      </c>
      <c r="N60" s="332">
        <v>63.4</v>
      </c>
    </row>
    <row r="61" spans="1:14">
      <c r="A61" s="248"/>
      <c r="B61" s="244"/>
      <c r="C61" s="244"/>
      <c r="D61" s="244"/>
      <c r="E61" s="244"/>
      <c r="F61" s="244"/>
      <c r="G61" s="310" t="s">
        <v>527</v>
      </c>
      <c r="H61" s="334"/>
      <c r="I61" s="335">
        <v>1226067</v>
      </c>
      <c r="J61" s="336">
        <v>70349</v>
      </c>
      <c r="K61" s="337">
        <v>3.3</v>
      </c>
      <c r="L61" s="338">
        <v>97293</v>
      </c>
      <c r="M61" s="339">
        <v>0.6</v>
      </c>
      <c r="N61" s="324">
        <v>2.7</v>
      </c>
    </row>
    <row r="62" spans="1:14">
      <c r="A62" s="248"/>
      <c r="B62" s="244"/>
      <c r="C62" s="244"/>
      <c r="D62" s="244"/>
      <c r="E62" s="244"/>
      <c r="F62" s="244"/>
      <c r="G62" s="325"/>
      <c r="H62" s="326" t="s">
        <v>522</v>
      </c>
      <c r="I62" s="327">
        <v>673674</v>
      </c>
      <c r="J62" s="328">
        <v>38668</v>
      </c>
      <c r="K62" s="329">
        <v>11.5</v>
      </c>
      <c r="L62" s="330">
        <v>47515</v>
      </c>
      <c r="M62" s="331">
        <v>-1.3</v>
      </c>
      <c r="N62" s="332">
        <v>12.8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529</v>
      </c>
      <c r="G46" s="8" t="s">
        <v>530</v>
      </c>
      <c r="H46" s="8" t="s">
        <v>531</v>
      </c>
      <c r="I46" s="8" t="s">
        <v>532</v>
      </c>
      <c r="J46" s="9" t="s">
        <v>533</v>
      </c>
    </row>
    <row r="47" spans="2:10" ht="57.75" customHeight="1">
      <c r="B47" s="10"/>
      <c r="C47" s="1169" t="s">
        <v>3</v>
      </c>
      <c r="D47" s="1169"/>
      <c r="E47" s="1170"/>
      <c r="F47" s="11">
        <v>20.86</v>
      </c>
      <c r="G47" s="12">
        <v>22.7</v>
      </c>
      <c r="H47" s="12">
        <v>23.39</v>
      </c>
      <c r="I47" s="12">
        <v>24.65</v>
      </c>
      <c r="J47" s="13">
        <v>24.68</v>
      </c>
    </row>
    <row r="48" spans="2:10" ht="57.75" customHeight="1">
      <c r="B48" s="14"/>
      <c r="C48" s="1171" t="s">
        <v>4</v>
      </c>
      <c r="D48" s="1171"/>
      <c r="E48" s="1172"/>
      <c r="F48" s="15">
        <v>4.3499999999999996</v>
      </c>
      <c r="G48" s="16">
        <v>4.53</v>
      </c>
      <c r="H48" s="16">
        <v>4.93</v>
      </c>
      <c r="I48" s="16">
        <v>5.68</v>
      </c>
      <c r="J48" s="17">
        <v>8.26</v>
      </c>
    </row>
    <row r="49" spans="2:10" ht="57.75" customHeight="1" thickBot="1">
      <c r="B49" s="18"/>
      <c r="C49" s="1173" t="s">
        <v>5</v>
      </c>
      <c r="D49" s="1173"/>
      <c r="E49" s="1174"/>
      <c r="F49" s="19">
        <v>1.34</v>
      </c>
      <c r="G49" s="20">
        <v>1.44</v>
      </c>
      <c r="H49" s="20">
        <v>0.98</v>
      </c>
      <c r="I49" s="20">
        <v>2.0699999999999998</v>
      </c>
      <c r="J49" s="21">
        <v>2.65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鳥取県庁</cp:lastModifiedBy>
  <cp:lastPrinted>2017-03-14T08:01:55Z</cp:lastPrinted>
  <dcterms:created xsi:type="dcterms:W3CDTF">2017-02-15T21:19:35Z</dcterms:created>
  <dcterms:modified xsi:type="dcterms:W3CDTF">2017-05-16T09:30:19Z</dcterms:modified>
  <cp:category/>
</cp:coreProperties>
</file>