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各課フォルダ\011総務課\004財政\01財政一般\01県照会\H29\33＿財政状況資料集\回答\"/>
    </mc:Choice>
  </mc:AlternateContent>
  <bookViews>
    <workbookView xWindow="0" yWindow="0" windowWidth="19200" windowHeight="115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41" i="9" l="1"/>
  <c r="BG40" i="9"/>
  <c r="BG39" i="9"/>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AM41" i="9"/>
  <c r="U41" i="9"/>
  <c r="C41" i="9"/>
  <c r="CO40" i="9"/>
  <c r="BW40" i="9"/>
  <c r="AM40" i="9"/>
  <c r="U40" i="9"/>
  <c r="C40" i="9"/>
  <c r="CO39" i="9"/>
  <c r="AM39" i="9"/>
  <c r="U39" i="9"/>
  <c r="C39" i="9"/>
  <c r="CO38" i="9"/>
  <c r="AM38" i="9"/>
  <c r="U38" i="9"/>
  <c r="C38" i="9"/>
  <c r="CO37" i="9"/>
  <c r="AM37" i="9"/>
  <c r="CO36" i="9"/>
  <c r="AM36" i="9"/>
  <c r="CO35" i="9"/>
  <c r="AM35" i="9"/>
  <c r="CO34" i="9"/>
  <c r="BW34" i="9"/>
  <c r="BW35" i="9" s="1"/>
  <c r="BW36" i="9" s="1"/>
  <c r="BW37" i="9" s="1"/>
  <c r="BW38" i="9" s="1"/>
  <c r="BW39"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 r="BE35" i="9" s="1"/>
  <c r="BE36" i="9" s="1"/>
  <c r="BE37" i="9" s="1"/>
  <c r="BE38" i="9" s="1"/>
  <c r="BE39" i="9" s="1"/>
  <c r="BE40" i="9" s="1"/>
  <c r="BE41" i="9" s="1"/>
</calcChain>
</file>

<file path=xl/sharedStrings.xml><?xml version="1.0" encoding="utf-8"?>
<sst xmlns="http://schemas.openxmlformats.org/spreadsheetml/2006/main" count="1067" uniqueCount="555">
  <si>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</si>
  <si>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</si>
  <si>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</si>
  <si>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</si>
  <si>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</si>
  <si>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</si>
  <si>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</si>
  <si>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</si>
  <si>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</si>
  <si>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</si>
  <si>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</si>
  <si>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</si>
  <si>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</si>
  <si>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</si>
  <si>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</si>
  <si>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</si>
  <si>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</si>
  <si>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</si>
  <si>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</si>
  <si>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</si>
  <si>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</si>
  <si>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</si>
  <si>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</si>
  <si>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</si>
  <si>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</si>
  <si>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</si>
  <si>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</si>
  <si>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</si>
  <si>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</si>
  <si>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</si>
  <si>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</si>
  <si>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</si>
  <si>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</si>
  <si>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</si>
  <si>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</si>
  <si>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</si>
  <si>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</si>
  <si>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</si>
  <si>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</si>
  <si>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</si>
  <si>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</si>
  <si>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</si>
  <si>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</si>
  <si>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</si>
  <si>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</si>
  <si>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</si>
  <si>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</si>
  <si>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</si>
  <si>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</si>
  <si>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</si>
  <si>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</si>
  <si>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</si>
  <si>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</si>
  <si>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</si>
  <si>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</si>
  <si>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</si>
  <si>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</si>
  <si>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</si>
  <si>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</si>
  <si>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</si>
  <si>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</si>
  <si>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</si>
  <si>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</si>
  <si>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</si>
  <si>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</si>
  <si>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</si>
  <si>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</si>
  <si>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</si>
  <si>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</si>
  <si>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</si>
  <si>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</si>
  <si>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</si>
  <si>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</si>
  <si>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</si>
  <si>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</si>
  <si>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</si>
  <si>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</si>
  <si>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</si>
  <si>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</si>
  <si>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</si>
  <si>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</si>
  <si>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</si>
  <si>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</si>
  <si>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</si>
  <si>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</si>
  <si>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</si>
  <si>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</si>
  <si>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</si>
  <si>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</si>
  <si>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</si>
  <si>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</si>
  <si>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</si>
  <si>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</si>
  <si>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</si>
  <si>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</si>
  <si>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</si>
  <si>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</si>
  <si>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</si>
  <si>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</si>
  <si>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</si>
  <si>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</si>
  <si>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</si>
  <si>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</si>
  <si>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</si>
  <si>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</si>
  <si>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</si>
  <si>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</si>
  <si>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</si>
  <si>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</si>
  <si>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</si>
  <si>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</si>
  <si>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</si>
  <si>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</si>
  <si>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</si>
  <si>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</si>
  <si>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</si>
  <si>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</si>
  <si>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</si>
  <si>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</si>
  <si>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</si>
  <si>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</si>
  <si>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</si>
  <si>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</si>
  <si>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</si>
  <si>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</si>
  <si>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</si>
  <si>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</si>
  <si>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</si>
  <si>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</si>
  <si>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</si>
  <si>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</si>
  <si>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</si>
  <si>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</si>
  <si>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</si>
  <si>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</si>
  <si>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</si>
  <si>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</si>
  <si>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</si>
  <si>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</si>
  <si>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</si>
  <si>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</si>
  <si>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</si>
  <si>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</si>
  <si>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</si>
  <si>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</si>
  <si>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</si>
  <si>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</si>
  <si>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</si>
  <si>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</si>
  <si>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</si>
  <si>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</si>
  <si>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</si>
  <si>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</si>
  <si>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</si>
  <si>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</si>
  <si>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</si>
  <si>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</si>
  <si>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</si>
  <si>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</si>
  <si>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</si>
  <si>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</si>
  <si>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</si>
  <si>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</si>
  <si>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</si>
  <si>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</si>
  <si>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</si>
  <si>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</si>
  <si>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</si>
  <si>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</si>
  <si>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</si>
  <si>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</si>
  <si>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</si>
  <si>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</si>
  <si>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</si>
  <si>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</si>
  <si>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</si>
  <si>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</si>
  <si>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</si>
  <si>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</si>
  <si>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</si>
  <si>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</si>
  <si>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</si>
  <si>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</si>
  <si>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</si>
  <si>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</si>
  <si>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</si>
  <si>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</si>
  <si>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</si>
  <si>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</si>
  <si>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</si>
  <si>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</si>
  <si>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</si>
  <si>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</si>
  <si>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</si>
  <si>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</si>
  <si>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</si>
  <si>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</si>
  <si>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鳥取県大山町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</si>
  <si>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</si>
  <si>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</si>
  <si>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</si>
  <si>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</si>
  <si>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</si>
  <si>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</si>
  <si>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</si>
  <si>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</si>
  <si>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</si>
  <si>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</si>
  <si>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</si>
  <si>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</si>
  <si>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</si>
  <si>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</si>
  <si>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</si>
  <si>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</si>
  <si>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</si>
  <si>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</si>
  <si>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</si>
  <si>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</si>
  <si>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</si>
  <si>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</si>
  <si>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</si>
  <si>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</si>
  <si>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</si>
  <si>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</si>
  <si>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</si>
  <si>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</si>
  <si>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</si>
  <si>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</si>
  <si>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</si>
  <si>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</si>
  <si>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</si>
  <si>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</si>
  <si>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</si>
  <si>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</si>
  <si>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</si>
  <si>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</si>
  <si>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</si>
  <si>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</si>
  <si>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</si>
  <si>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</si>
  <si>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</si>
  <si>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</si>
  <si>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</si>
  <si>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</si>
  <si>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</si>
  <si>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</si>
  <si>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</si>
  <si>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</si>
  <si>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</si>
  <si>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</si>
  <si>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</si>
  <si>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</si>
  <si>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</si>
  <si>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</si>
  <si>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</si>
  <si>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</si>
  <si>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</si>
  <si>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</si>
  <si>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</si>
  <si>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</si>
  <si>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</si>
  <si>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</si>
  <si>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</si>
  <si>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</si>
  <si>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</si>
  <si>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</si>
  <si>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</si>
  <si>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</si>
  <si>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</si>
  <si>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</si>
  <si>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</si>
  <si>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</si>
  <si>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</si>
  <si>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</si>
  <si>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</si>
  <si>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</si>
  <si>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</si>
  <si>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</si>
  <si>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</si>
  <si>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</si>
  <si>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</si>
  <si>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</si>
  <si>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</si>
  <si>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</si>
  <si>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</si>
  <si>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</si>
  <si>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</si>
  <si>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</si>
  <si>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</si>
  <si>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</si>
  <si>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</si>
  <si>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</si>
  <si>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</si>
  <si>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</si>
  <si>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</si>
  <si>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</si>
  <si>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</si>
  <si>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</si>
  <si>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</si>
  <si>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</si>
  <si>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</si>
  <si>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</si>
  <si>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</si>
  <si>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</si>
  <si>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</si>
  <si>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</si>
  <si>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</si>
  <si>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</si>
  <si>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</si>
  <si>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</si>
  <si>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</si>
  <si>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</si>
  <si>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</si>
  <si>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</si>
  <si>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</si>
  <si>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</si>
  <si>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</si>
  <si>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</si>
  <si>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</si>
  <si>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</si>
  <si>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</si>
  <si>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</si>
  <si>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</si>
  <si>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</si>
  <si>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</si>
  <si>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</si>
  <si>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</si>
  <si>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</si>
  <si>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</si>
  <si>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</si>
  <si>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</si>
  <si>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</si>
  <si>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</si>
  <si>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</si>
  <si>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</si>
  <si>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</si>
  <si>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</si>
  <si>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</si>
  <si>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</si>
  <si>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</si>
  <si>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</si>
  <si>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</si>
  <si>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</si>
  <si>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</si>
  <si>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</si>
  <si>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</si>
  <si>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鳥取県大山町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</si>
  <si>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</si>
  <si>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</si>
  <si>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</si>
  <si>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</si>
  <si>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</si>
  <si>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</si>
  <si>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</si>
  <si>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</si>
  <si>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</si>
  <si>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</si>
  <si>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</si>
  <si>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</si>
  <si>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</si>
  <si>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</si>
  <si>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</si>
  <si>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</si>
  <si>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</si>
  <si>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</si>
  <si>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</si>
  <si>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</si>
  <si>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</si>
  <si>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住宅新築資金等貸付事業特別会計</t>
    <phoneticPr fontId="5"/>
  </si>
  <si>
    <t>開拓専用水道特別会計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</si>
  <si>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</si>
  <si>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</si>
  <si>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</si>
  <si>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</si>
  <si>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</si>
  <si>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</si>
  <si>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</si>
  <si>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</si>
  <si>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</si>
  <si>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</si>
  <si>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</si>
  <si>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</si>
  <si>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</si>
  <si>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</si>
  <si>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</si>
  <si>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</si>
  <si>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</si>
  <si>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水道事業会計</t>
    <phoneticPr fontId="5"/>
  </si>
  <si>
    <t>法適用企業</t>
    <phoneticPr fontId="5"/>
  </si>
  <si>
    <t>夕陽の丘神田特別会計</t>
    <phoneticPr fontId="5"/>
  </si>
  <si>
    <t>法非適用企業</t>
    <phoneticPr fontId="5"/>
  </si>
  <si>
    <t>簡易水道事業特別会計</t>
    <phoneticPr fontId="5"/>
  </si>
  <si>
    <t>農業集落排水事業特別会計</t>
    <phoneticPr fontId="5"/>
  </si>
  <si>
    <t>公共下水道事業特別会計</t>
    <phoneticPr fontId="5"/>
  </si>
  <si>
    <t>風力発電事業特別会計</t>
    <phoneticPr fontId="5"/>
  </si>
  <si>
    <t>温泉事業特別会計</t>
    <phoneticPr fontId="5"/>
  </si>
  <si>
    <t>索道事業特別会計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</si>
  <si>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</si>
  <si>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</si>
  <si>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</si>
  <si>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</si>
  <si>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</si>
  <si>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</si>
  <si>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</si>
  <si>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</si>
  <si>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</si>
  <si>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</si>
  <si>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</si>
  <si>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</si>
  <si>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</si>
  <si>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</si>
  <si>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</si>
  <si>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</si>
  <si>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</si>
  <si>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</si>
  <si>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</si>
  <si>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</si>
  <si>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</si>
  <si>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</si>
  <si>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</si>
  <si>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</si>
  <si>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</si>
  <si>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</si>
  <si>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</si>
  <si>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</si>
  <si>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</si>
  <si>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</si>
  <si>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</si>
  <si>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</si>
  <si>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</si>
  <si>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</si>
  <si>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</si>
  <si>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</si>
  <si>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</si>
  <si>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</si>
  <si>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</si>
  <si>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</si>
  <si>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</si>
  <si>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</si>
  <si>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</si>
  <si>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</si>
  <si>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</si>
  <si>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</si>
  <si>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</si>
  <si>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</si>
  <si>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</si>
  <si>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</si>
  <si>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</si>
  <si>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</si>
  <si>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</si>
  <si>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</si>
  <si>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</si>
  <si>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</si>
  <si>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</si>
  <si>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</si>
  <si>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</si>
  <si>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</si>
  <si>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</si>
  <si>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</si>
  <si>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</si>
  <si>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</si>
  <si>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</si>
  <si>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</si>
  <si>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</si>
  <si>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</si>
  <si>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</si>
  <si>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</si>
  <si>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</si>
  <si>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</si>
  <si>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</si>
  <si>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</si>
  <si>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</si>
  <si>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</si>
  <si>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</si>
  <si>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</si>
  <si>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</si>
  <si>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</si>
  <si>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</si>
  <si>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</si>
  <si>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</si>
  <si>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</si>
  <si>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</si>
  <si>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</si>
  <si>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</si>
  <si>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</si>
  <si>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</si>
  <si>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</si>
  <si>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</si>
  <si>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</si>
  <si>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</si>
  <si>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</si>
  <si>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</si>
  <si>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</si>
  <si>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</si>
  <si>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</si>
  <si>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</si>
  <si>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</si>
  <si>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</si>
  <si>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</si>
  <si>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</si>
  <si>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</si>
  <si>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</si>
  <si>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</si>
  <si>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</si>
  <si>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</si>
  <si>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</si>
  <si>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</si>
  <si>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</si>
  <si>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</si>
  <si>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</si>
  <si>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</si>
  <si>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</si>
  <si>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</si>
  <si>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</si>
  <si>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</si>
  <si>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</si>
  <si>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</si>
  <si>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</si>
  <si>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</si>
  <si>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</si>
  <si>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</si>
  <si>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</si>
  <si>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</si>
  <si>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</si>
  <si>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</si>
  <si>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</si>
  <si>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</si>
  <si>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</si>
  <si>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</si>
  <si>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</si>
  <si>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</si>
  <si>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</si>
  <si>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</si>
  <si>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1.21</t>
  </si>
  <si>
    <t>一般会計</t>
  </si>
  <si>
    <t>水道事業会計</t>
  </si>
  <si>
    <t>介護保険特別会計</t>
  </si>
  <si>
    <t>▲ 0.04</t>
  </si>
  <si>
    <t>宅地造成事業特別会計</t>
  </si>
  <si>
    <t>国民健康保険特別会計</t>
  </si>
  <si>
    <t>開拓専用水道特別会計</t>
  </si>
  <si>
    <t>風力発電事業特別会計</t>
  </si>
  <si>
    <t>後期高齢者医療特別会計</t>
  </si>
  <si>
    <t>その他会計（赤字）</t>
  </si>
  <si>
    <t>その他会計（黒字）</t>
  </si>
  <si>
    <t>-</t>
    <phoneticPr fontId="2"/>
  </si>
  <si>
    <t>鳥取県西部広域行政管理組合　一般会計</t>
  </si>
  <si>
    <t>鳥取県町村職員退職手当組合</t>
  </si>
  <si>
    <t>鳥取県後期高齢者医療広域連合　一般会計</t>
  </si>
  <si>
    <t>鳥取県後期高齢者医療広域連合　後期高齢者医療特別会計</t>
  </si>
  <si>
    <t>鳥取県町村消防災害補償組合　一般会計</t>
  </si>
  <si>
    <t>鳥取県町村消防災害補償組合職員退職手当積立特別会計</t>
  </si>
  <si>
    <t>大山恵みの里公社</t>
    <rPh sb="0" eb="2">
      <t>ダイセン</t>
    </rPh>
    <rPh sb="2" eb="3">
      <t>メグ</t>
    </rPh>
    <rPh sb="5" eb="6">
      <t>サト</t>
    </rPh>
    <rPh sb="6" eb="8">
      <t>コウシャ</t>
    </rPh>
    <phoneticPr fontId="2"/>
  </si>
  <si>
    <t>大山観光局</t>
    <rPh sb="0" eb="2">
      <t>ダイセン</t>
    </rPh>
    <rPh sb="2" eb="5">
      <t>カンコウキョク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</si>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</sst>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extLst>
            <c:ext xmlns:c16="http://schemas.microsoft.com/office/drawing/2014/chart" uri="{C3380CC4-5D6E-409C-BE32-E72D297353CC}">
              <c16:uniqueId val="{00000000-F28A-443B-B5B9-DE27D85670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45688</c:v>
                </c:pt>
                <c:pt idx="1">
                  <c:v>86862</c:v>
                </c:pt>
                <c:pt idx="2">
                  <c:v>64442</c:v>
                </c:pt>
                <c:pt idx="3">
                  <c:v>65660</c:v>
                </c:pt>
                <c:pt idx="4">
                  <c:v>85921</c:v>
                </c:pt>
              </c:numCache>
            </c:numRef>
          </c:val>
          <c:smooth val="0"/>
          <c:extLst>
            <c:ext xmlns:c16="http://schemas.microsoft.com/office/drawing/2014/chart" uri="{C3380CC4-5D6E-409C-BE32-E72D297353CC}">
              <c16:uniqueId val="{00000001-F28A-443B-B5B9-DE27D85670D8}"/>
            </c:ext>
          </c:extLst>
        </c:ser>
        <c:dLbls>
          <c:showLegendKey val="0"/>
          <c:showVal val="0"/>
          <c:showCatName val="0"/>
          <c:showSerName val="0"/>
          <c:showPercent val="0"/>
          <c:showBubbleSize val="0"/>
        </c:dLbls>
        <c:marker val="1"/>
        <c:smooth val="0"/>
        <c:axId val="345784632"/>
        <c:axId val="345780320"/>
      </c:lineChart>
      <c:catAx>
        <c:axId val="345784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780320"/>
        <c:crosses val="autoZero"/>
        <c:auto val="1"/>
        <c:lblAlgn val="ctr"/>
        <c:lblOffset val="100"/>
        <c:tickLblSkip val="1"/>
        <c:tickMarkSkip val="1"/>
        <c:noMultiLvlLbl val="0"/>
      </c:catAx>
      <c:valAx>
        <c:axId val="3457803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784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4.53</c:v>
                </c:pt>
                <c:pt idx="1">
                  <c:v>4.93</c:v>
                </c:pt>
                <c:pt idx="2">
                  <c:v>5.68</c:v>
                </c:pt>
                <c:pt idx="3">
                  <c:v>8.26</c:v>
                </c:pt>
                <c:pt idx="4">
                  <c:v>7.12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22.7</c:v>
                </c:pt>
                <c:pt idx="1">
                  <c:v>23.39</c:v>
                </c:pt>
                <c:pt idx="2">
                  <c:v>24.65</c:v>
                </c:pt>
                <c:pt idx="3">
                  <c:v>24.68</c:v>
                </c:pt>
                <c:pt idx="4">
                  <c:v>25.52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4351056"/>
        <c:axId val="344351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1.44</c:v>
                </c:pt>
                <c:pt idx="1">
                  <c:v>0.98</c:v>
                </c:pt>
                <c:pt idx="2">
                  <c:v>2.0699999999999998</c:v>
                </c:pt>
                <c:pt idx="3">
                  <c:v>2.65</c:v>
                </c:pt>
                <c:pt idx="4">
                  <c:v>-1.21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4351056"/>
        <c:axId val="344351840"/>
      </c:lineChart>
      <c:catAx>
        <c:axId val="34435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4351840"/>
        <c:crosses val="autoZero"/>
        <c:auto val="1"/>
        <c:lblAlgn val="ctr"/>
        <c:lblOffset val="100"/>
        <c:tickLblSkip val="1"/>
        <c:tickMarkSkip val="1"/>
        <c:noMultiLvlLbl val="0"/>
      </c:catAx>
      <c:valAx>
        <c:axId val="34435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35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風力発電事業特別会計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0.1</c:v>
                </c:pt>
                <c:pt idx="6">
                  <c:v>#N/A</c:v>
                </c:pt>
                <c:pt idx="7">
                  <c:v>0.05</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開拓専用水道特別会計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0.05</c:v>
                </c:pt>
                <c:pt idx="4">
                  <c:v>#N/A</c:v>
                </c:pt>
                <c:pt idx="5">
                  <c:v>0.02</c:v>
                </c:pt>
                <c:pt idx="6">
                  <c:v>#N/A</c:v>
                </c:pt>
                <c:pt idx="7">
                  <c:v>0.01</c:v>
                </c:pt>
                <c:pt idx="8">
                  <c:v>#N/A</c:v>
                </c:pt>
                <c:pt idx="9">
                  <c:v>0.04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0.72</c:v>
                </c:pt>
                <c:pt idx="2">
                  <c:v>#N/A</c:v>
                </c:pt>
                <c:pt idx="3">
                  <c:v>0.43</c:v>
                </c:pt>
                <c:pt idx="4">
                  <c:v>#N/A</c:v>
                </c:pt>
                <c:pt idx="5">
                  <c:v>0.84</c:v>
                </c:pt>
                <c:pt idx="6">
                  <c:v>#N/A</c:v>
                </c:pt>
                <c:pt idx="7">
                  <c:v>0.36</c:v>
                </c:pt>
                <c:pt idx="8">
                  <c:v>#N/A</c:v>
                </c:pt>
                <c:pt idx="9">
                  <c:v>0.94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2.11</c:v>
                </c:pt>
                <c:pt idx="2">
                  <c:v>#N/A</c:v>
                </c:pt>
                <c:pt idx="3">
                  <c:v>0.76</c:v>
                </c:pt>
                <c:pt idx="4">
                  <c:v>#N/A</c:v>
                </c:pt>
                <c:pt idx="5">
                  <c:v>0</c:v>
                </c:pt>
                <c:pt idx="6">
                  <c:v>#N/A</c:v>
                </c:pt>
                <c:pt idx="7">
                  <c:v>1.07</c:v>
                </c:pt>
                <c:pt idx="8">
                  <c:v>#N/A</c:v>
                </c:pt>
                <c:pt idx="9">
                  <c:v>1.25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0.49</c:v>
                </c:pt>
                <c:pt idx="2">
                  <c:v>0.04</c:v>
                </c:pt>
                <c:pt idx="3">
                  <c:v>#N/A</c:v>
                </c:pt>
                <c:pt idx="4">
                  <c:v>#N/A</c:v>
                </c:pt>
                <c:pt idx="5">
                  <c:v>0.47</c:v>
                </c:pt>
                <c:pt idx="6">
                  <c:v>#N/A</c:v>
                </c:pt>
                <c:pt idx="7">
                  <c:v>0.88</c:v>
                </c:pt>
                <c:pt idx="8">
                  <c:v>#N/A</c:v>
                </c:pt>
                <c:pt idx="9">
                  <c:v>1.42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2.4</c:v>
                </c:pt>
                <c:pt idx="2">
                  <c:v>#N/A</c:v>
                </c:pt>
                <c:pt idx="3">
                  <c:v>2.2200000000000002</c:v>
                </c:pt>
                <c:pt idx="4">
                  <c:v>#N/A</c:v>
                </c:pt>
                <c:pt idx="5">
                  <c:v>2.14</c:v>
                </c:pt>
                <c:pt idx="6">
                  <c:v>#N/A</c:v>
                </c:pt>
                <c:pt idx="7">
                  <c:v>2.34</c:v>
                </c:pt>
                <c:pt idx="8">
                  <c:v>#N/A</c:v>
                </c:pt>
                <c:pt idx="9">
                  <c:v>2.41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4.47</c:v>
                </c:pt>
                <c:pt idx="2">
                  <c:v>#N/A</c:v>
                </c:pt>
                <c:pt idx="3">
                  <c:v>4.87</c:v>
                </c:pt>
                <c:pt idx="4">
                  <c:v>#N/A</c:v>
                </c:pt>
                <c:pt idx="5">
                  <c:v>5.65</c:v>
                </c:pt>
                <c:pt idx="6">
                  <c:v>#N/A</c:v>
                </c:pt>
                <c:pt idx="7">
                  <c:v>8.24</c:v>
                </c:pt>
                <c:pt idx="8">
                  <c:v>#N/A</c:v>
                </c:pt>
                <c:pt idx="9">
                  <c:v>7.07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73003344"/>
        <c:axId val="372999032"/>
      </c:barChart>
      <c:catAx>
        <c:axId val="37300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999032"/>
        <c:crosses val="autoZero"/>
        <c:auto val="1"/>
        <c:lblAlgn val="ctr"/>
        <c:lblOffset val="100"/>
        <c:tickLblSkip val="1"/>
        <c:tickMarkSkip val="1"/>
        <c:noMultiLvlLbl val="0"/>
      </c:catAx>
      <c:valAx>
        <c:axId val="372999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003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1587</c:v>
                </c:pt>
                <c:pt idx="5">
                  <c:v>1547</c:v>
                </c:pt>
                <c:pt idx="8">
                  <c:v>1597</c:v>
                </c:pt>
                <c:pt idx="11">
                  <c:v>1642</c:v>
                </c:pt>
                <c:pt idx="14">
                  <c:v>1657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52</c:v>
                </c:pt>
                <c:pt idx="3">
                  <c:v>53</c:v>
                </c:pt>
                <c:pt idx="6">
                  <c:v>54</c:v>
                </c:pt>
                <c:pt idx="9">
                  <c:v>47</c:v>
                </c:pt>
                <c:pt idx="12">
                  <c:v>48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559</c:v>
                </c:pt>
                <c:pt idx="3">
                  <c:v>531</c:v>
                </c:pt>
                <c:pt idx="6">
                  <c:v>541</c:v>
                </c:pt>
                <c:pt idx="9">
                  <c:v>508</c:v>
                </c:pt>
                <c:pt idx="12">
                  <c:v>595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1773</c:v>
                </c:pt>
                <c:pt idx="3">
                  <c:v>1596</c:v>
                </c:pt>
                <c:pt idx="6">
                  <c:v>1482</c:v>
                </c:pt>
                <c:pt idx="9">
                  <c:v>1567</c:v>
                </c:pt>
                <c:pt idx="12">
                  <c:v>1567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72999424"/>
        <c:axId val="372998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797</c:v>
                </c:pt>
                <c:pt idx="2">
                  <c:v>#N/A</c:v>
                </c:pt>
                <c:pt idx="3">
                  <c:v>#N/A</c:v>
                </c:pt>
                <c:pt idx="4">
                  <c:v>633</c:v>
                </c:pt>
                <c:pt idx="5">
                  <c:v>#N/A</c:v>
                </c:pt>
                <c:pt idx="6">
                  <c:v>#N/A</c:v>
                </c:pt>
                <c:pt idx="7">
                  <c:v>480</c:v>
                </c:pt>
                <c:pt idx="8">
                  <c:v>#N/A</c:v>
                </c:pt>
                <c:pt idx="9">
                  <c:v>#N/A</c:v>
                </c:pt>
                <c:pt idx="10">
                  <c:v>480</c:v>
                </c:pt>
                <c:pt idx="11">
                  <c:v>#N/A</c:v>
                </c:pt>
                <c:pt idx="12">
                  <c:v>#N/A</c:v>
                </c:pt>
                <c:pt idx="13">
                  <c:v>553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72999424"/>
        <c:axId val="372998248"/>
      </c:lineChart>
      <c:catAx>
        <c:axId val="37299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998248"/>
        <c:crosses val="autoZero"/>
        <c:auto val="1"/>
        <c:lblAlgn val="ctr"/>
        <c:lblOffset val="100"/>
        <c:tickLblSkip val="1"/>
        <c:tickMarkSkip val="1"/>
        <c:noMultiLvlLbl val="0"/>
      </c:catAx>
      <c:valAx>
        <c:axId val="372998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99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14649</c:v>
                </c:pt>
                <c:pt idx="5">
                  <c:v>14259</c:v>
                </c:pt>
                <c:pt idx="8">
                  <c:v>13794</c:v>
                </c:pt>
                <c:pt idx="11">
                  <c:v>13355</c:v>
                </c:pt>
                <c:pt idx="14">
                  <c:v>12930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396</c:v>
                </c:pt>
                <c:pt idx="5">
                  <c:v>333</c:v>
                </c:pt>
                <c:pt idx="8">
                  <c:v>277</c:v>
                </c:pt>
                <c:pt idx="11">
                  <c:v>245</c:v>
                </c:pt>
                <c:pt idx="14">
                  <c:v>223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3964</c:v>
                </c:pt>
                <c:pt idx="5">
                  <c:v>4034</c:v>
                </c:pt>
                <c:pt idx="8">
                  <c:v>4289</c:v>
                </c:pt>
                <c:pt idx="11">
                  <c:v>4485</c:v>
                </c:pt>
                <c:pt idx="14">
                  <c:v>4560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1611</c:v>
                </c:pt>
                <c:pt idx="3">
                  <c:v>1338</c:v>
                </c:pt>
                <c:pt idx="6">
                  <c:v>1285</c:v>
                </c:pt>
                <c:pt idx="9">
                  <c:v>1177</c:v>
                </c:pt>
                <c:pt idx="12">
                  <c:v>787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256</c:v>
                </c:pt>
                <c:pt idx="3">
                  <c:v>314</c:v>
                </c:pt>
                <c:pt idx="6">
                  <c:v>360</c:v>
                </c:pt>
                <c:pt idx="9">
                  <c:v>336</c:v>
                </c:pt>
                <c:pt idx="12">
                  <c:v>288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7179</c:v>
                </c:pt>
                <c:pt idx="3">
                  <c:v>6464</c:v>
                </c:pt>
                <c:pt idx="6">
                  <c:v>5817</c:v>
                </c:pt>
                <c:pt idx="9">
                  <c:v>5452</c:v>
                </c:pt>
                <c:pt idx="12">
                  <c:v>5500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c:v>
                </c:pt>
                <c:pt idx="3">
                  <c:v>11</c:v>
                </c:pt>
                <c:pt idx="6">
                  <c:v>9</c:v>
                </c:pt>
                <c:pt idx="9">
                  <c:v>8</c:v>
                </c:pt>
                <c:pt idx="12">
                  <c:v>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12274</c:v>
                </c:pt>
                <c:pt idx="3">
                  <c:v>11997</c:v>
                </c:pt>
                <c:pt idx="6">
                  <c:v>11495</c:v>
                </c:pt>
                <c:pt idx="9">
                  <c:v>11072</c:v>
                </c:pt>
                <c:pt idx="12">
                  <c:v>10983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73000600"/>
        <c:axId val="373001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2327</c:v>
                </c:pt>
                <c:pt idx="2">
                  <c:v>#N/A</c:v>
                </c:pt>
                <c:pt idx="3">
                  <c:v>#N/A</c:v>
                </c:pt>
                <c:pt idx="4">
                  <c:v>1498</c:v>
                </c:pt>
                <c:pt idx="5">
                  <c:v>#N/A</c:v>
                </c:pt>
                <c:pt idx="6">
                  <c:v>#N/A</c:v>
                </c:pt>
                <c:pt idx="7">
                  <c:v>606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73000600"/>
        <c:axId val="373001384"/>
      </c:lineChart>
      <c:catAx>
        <c:axId val="37300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3001384"/>
        <c:crosses val="autoZero"/>
        <c:auto val="1"/>
        <c:lblAlgn val="ctr"/>
        <c:lblOffset val="100"/>
        <c:tickLblSkip val="1"/>
        <c:tickMarkSkip val="1"/>
        <c:noMultiLvlLbl val="0"/>
      </c:catAx>
      <c:valAx>
        <c:axId val="373001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000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鳥取県大山町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16,799
16,725
189.83
11,890,856
11,094,190
509,863
7,163,351
10,817,347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lt"/>
              <a:ea typeface="+mn-ea"/>
              <a:cs typeface="+mn-cs"/>
            </a:rPr>
            <a:t>　</a:t>
          </a:r>
          <a:r>
            <a:rPr kumimoji="1" lang="ja-JP" altLang="en-US" sz="1300">
              <a:solidFill>
                <a:sysClr val="windowText" lastClr="000000"/>
              </a:solidFill>
              <a:effectLst/>
              <a:latin typeface="+mn-lt"/>
              <a:ea typeface="+mn-ea"/>
              <a:cs typeface="+mn-cs"/>
            </a:rPr>
            <a:t>前</a:t>
          </a:r>
          <a:r>
            <a:rPr kumimoji="1" lang="ja-JP" altLang="ja-JP" sz="1300">
              <a:solidFill>
                <a:sysClr val="windowText" lastClr="000000"/>
              </a:solidFill>
              <a:effectLst/>
              <a:latin typeface="+mn-lt"/>
              <a:ea typeface="+mn-ea"/>
              <a:cs typeface="+mn-cs"/>
            </a:rPr>
            <a:t>年度と横ばいであり、類似団体内平均と比較すると</a:t>
          </a:r>
          <a:r>
            <a:rPr kumimoji="1" lang="en-US" altLang="ja-JP" sz="1300">
              <a:solidFill>
                <a:sysClr val="windowText" lastClr="000000"/>
              </a:solidFill>
              <a:effectLst/>
              <a:latin typeface="+mn-lt"/>
              <a:ea typeface="+mn-ea"/>
              <a:cs typeface="+mn-cs"/>
            </a:rPr>
            <a:t>0.09</a:t>
          </a:r>
          <a:r>
            <a:rPr kumimoji="1" lang="ja-JP" altLang="ja-JP" sz="1300">
              <a:solidFill>
                <a:sysClr val="windowText" lastClr="000000"/>
              </a:solidFill>
              <a:effectLst/>
              <a:latin typeface="+mn-lt"/>
              <a:ea typeface="+mn-ea"/>
              <a:cs typeface="+mn-cs"/>
            </a:rPr>
            <a:t>、鳥取県平均と比較すると</a:t>
          </a:r>
          <a:r>
            <a:rPr kumimoji="1" lang="en-US" altLang="ja-JP" sz="1300">
              <a:solidFill>
                <a:sysClr val="windowText" lastClr="000000"/>
              </a:solidFill>
              <a:effectLst/>
              <a:latin typeface="+mn-lt"/>
              <a:ea typeface="+mn-ea"/>
              <a:cs typeface="+mn-cs"/>
            </a:rPr>
            <a:t>0.08</a:t>
          </a:r>
          <a:r>
            <a:rPr kumimoji="1" lang="ja-JP" altLang="ja-JP" sz="1300">
              <a:solidFill>
                <a:sysClr val="windowText" lastClr="000000"/>
              </a:solidFill>
              <a:effectLst/>
              <a:latin typeface="+mn-lt"/>
              <a:ea typeface="+mn-ea"/>
              <a:cs typeface="+mn-cs"/>
            </a:rPr>
            <a:t>下回っている。</a:t>
          </a:r>
          <a:endParaRPr lang="ja-JP" altLang="ja-JP" sz="1300">
            <a:solidFill>
              <a:sysClr val="windowText" lastClr="000000"/>
            </a:solidFill>
            <a:effectLst/>
          </a:endParaRPr>
        </a:p>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基準財政需要額の伸びに対し、税を中心とした基準財政収入額が伸び悩んでいることが主な要因となっている。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今後も限られた財源の中で行政改革を進め、さらに行政の効率化を図っていくことで、財政の健全化を図る。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rgbClr val="FF0000"/>
              </a:solidFill>
              <a:effectLst/>
              <a:latin typeface="+mn-lt"/>
              <a:ea typeface="+mn-ea"/>
              <a:cs typeface="+mn-cs"/>
            </a:rPr>
            <a:t>　</a:t>
          </a:r>
          <a:r>
            <a:rPr lang="ja-JP" altLang="ja-JP" sz="1300" b="0" i="0" baseline="0">
              <a:solidFill>
                <a:sysClr val="windowText" lastClr="000000"/>
              </a:solidFill>
              <a:effectLst/>
              <a:latin typeface="+mn-lt"/>
              <a:ea typeface="+mn-ea"/>
              <a:cs typeface="+mn-cs"/>
            </a:rPr>
            <a:t>類似団体内平均と比べると</a:t>
          </a:r>
          <a:r>
            <a:rPr lang="en-US" altLang="ja-JP" sz="1300" b="0" i="0" baseline="0">
              <a:solidFill>
                <a:sysClr val="windowText" lastClr="000000"/>
              </a:solidFill>
              <a:effectLst/>
              <a:latin typeface="+mn-lt"/>
              <a:ea typeface="+mn-ea"/>
              <a:cs typeface="+mn-cs"/>
            </a:rPr>
            <a:t>3.5%</a:t>
          </a:r>
          <a:r>
            <a:rPr lang="ja-JP" altLang="ja-JP" sz="1300" b="0" i="0" baseline="0">
              <a:solidFill>
                <a:sysClr val="windowText" lastClr="000000"/>
              </a:solidFill>
              <a:effectLst/>
              <a:latin typeface="+mn-lt"/>
              <a:ea typeface="+mn-ea"/>
              <a:cs typeface="+mn-cs"/>
            </a:rPr>
            <a:t>、鳥取県平均と比べと</a:t>
          </a:r>
          <a:r>
            <a:rPr lang="en-US" altLang="ja-JP" sz="1300" b="0" i="0" baseline="0">
              <a:solidFill>
                <a:sysClr val="windowText" lastClr="000000"/>
              </a:solidFill>
              <a:effectLst/>
              <a:latin typeface="+mn-lt"/>
              <a:ea typeface="+mn-ea"/>
              <a:cs typeface="+mn-cs"/>
            </a:rPr>
            <a:t>1.6%</a:t>
          </a:r>
          <a:r>
            <a:rPr lang="ja-JP" altLang="en-US" sz="1300" b="0" i="0" baseline="0">
              <a:solidFill>
                <a:sysClr val="windowText" lastClr="000000"/>
              </a:solidFill>
              <a:effectLst/>
              <a:latin typeface="+mn-lt"/>
              <a:ea typeface="+mn-ea"/>
              <a:cs typeface="+mn-cs"/>
            </a:rPr>
            <a:t>高</a:t>
          </a:r>
          <a:r>
            <a:rPr lang="ja-JP" altLang="ja-JP" sz="1300" b="0" i="0" baseline="0">
              <a:solidFill>
                <a:sysClr val="windowText" lastClr="000000"/>
              </a:solidFill>
              <a:effectLst/>
              <a:latin typeface="+mn-lt"/>
              <a:ea typeface="+mn-ea"/>
              <a:cs typeface="+mn-cs"/>
            </a:rPr>
            <a:t>い数値となった。</a:t>
          </a:r>
          <a:endParaRPr lang="en-US" altLang="ja-JP" sz="1300" b="0" i="0" baseline="0">
            <a:solidFill>
              <a:sysClr val="windowText" lastClr="000000"/>
            </a:solidFill>
            <a:effectLst/>
            <a:latin typeface="+mn-lt"/>
            <a:ea typeface="+mn-ea"/>
            <a:cs typeface="+mn-cs"/>
          </a:endParaRPr>
        </a:p>
        <a:p>
          <a:r>
            <a:rPr lang="ja-JP" altLang="en-US" sz="1300" b="0" i="0" baseline="0">
              <a:solidFill>
                <a:sysClr val="windowText" lastClr="000000"/>
              </a:solidFill>
              <a:effectLst/>
              <a:latin typeface="+mn-lt"/>
              <a:ea typeface="+mn-ea"/>
              <a:cs typeface="+mn-cs"/>
            </a:rPr>
            <a:t>　歳入において、合併算定替措置の縮減による普通交付税の減、法人住民税の減による町税収入の減などにより、経常一般財源等総額が減少したこと、歳出においては大雪に伴う道路除雪費など維持補修費の増、障害関係の扶助費が増となったことが主な要因となり、前年度と比較して</a:t>
          </a:r>
          <a:r>
            <a:rPr lang="en-US" altLang="ja-JP" sz="1300" b="0" i="0" baseline="0">
              <a:solidFill>
                <a:sysClr val="windowText" lastClr="000000"/>
              </a:solidFill>
              <a:effectLst/>
              <a:latin typeface="+mn-lt"/>
              <a:ea typeface="+mn-ea"/>
              <a:cs typeface="+mn-cs"/>
            </a:rPr>
            <a:t>6.3</a:t>
          </a:r>
          <a:r>
            <a:rPr lang="ja-JP" altLang="en-US" sz="1300" b="0" i="0" baseline="0">
              <a:solidFill>
                <a:sysClr val="windowText" lastClr="000000"/>
              </a:solidFill>
              <a:effectLst/>
              <a:latin typeface="+mn-lt"/>
              <a:ea typeface="+mn-ea"/>
              <a:cs typeface="+mn-cs"/>
            </a:rPr>
            <a:t>％の大幅な数値の悪化となった。</a:t>
          </a:r>
          <a:endParaRPr lang="en-US" altLang="ja-JP" sz="1300" b="0" i="0" baseline="0">
            <a:solidFill>
              <a:sysClr val="windowText" lastClr="000000"/>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63</xdr:row>
      <xdr:rowOff>138430</xdr:rowOff>
    </xdr:to>
    <xdr:cxnSp macro="">
      <xdr:nvCxnSpPr>
        <xdr:cNvPr id="131" name="直線コネクタ 130"/>
        <xdr:cNvCxnSpPr/>
      </xdr:nvCxnSpPr>
      <xdr:spPr>
        <a:xfrm>
          <a:off x="4114800" y="10433050"/>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165540</xdr:rowOff>
    </xdr:from>
    <xdr:ext cx="762000" cy="259045"/>
    <xdr:sp macro="" textlink="">
      <xdr:nvSpPr>
        <xdr:cNvPr id="132"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146050</xdr:rowOff>
    </xdr:from>
    <xdr:to>
      <xdr:col>6</xdr:col>
      <xdr:colOff>0</xdr:colOff>
      <xdr:row>61</xdr:row>
      <xdr:rowOff>111337</xdr:rowOff>
    </xdr:to>
    <xdr:cxnSp macro="">
      <xdr:nvCxnSpPr>
        <xdr:cNvPr id="134" name="直線コネクタ 133"/>
        <xdr:cNvCxnSpPr/>
      </xdr:nvCxnSpPr>
      <xdr:spPr>
        <a:xfrm flipV="1">
          <a:off x="3225800" y="1043305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27533</xdr:rowOff>
    </xdr:from>
    <xdr:ext cx="736600" cy="259045"/>
    <xdr:sp macro="" textlink="">
      <xdr:nvSpPr>
        <xdr:cNvPr id="136" name="テキスト ボックス 135"/>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129963</xdr:rowOff>
    </xdr:from>
    <xdr:to>
      <xdr:col>4</xdr:col>
      <xdr:colOff>482600</xdr:colOff>
      <xdr:row>61</xdr:row>
      <xdr:rowOff>111337</xdr:rowOff>
    </xdr:to>
    <xdr:cxnSp macro="">
      <xdr:nvCxnSpPr>
        <xdr:cNvPr id="137" name="直線コネクタ 136"/>
        <xdr:cNvCxnSpPr/>
      </xdr:nvCxnSpPr>
      <xdr:spPr>
        <a:xfrm>
          <a:off x="2336800" y="104169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140140</xdr:rowOff>
    </xdr:from>
    <xdr:ext cx="762000" cy="259045"/>
    <xdr:sp macro="" textlink="">
      <xdr:nvSpPr>
        <xdr:cNvPr id="139" name="テキスト ボックス 138"/>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129963</xdr:rowOff>
    </xdr:from>
    <xdr:to>
      <xdr:col>3</xdr:col>
      <xdr:colOff>279400</xdr:colOff>
      <xdr:row>61</xdr:row>
      <xdr:rowOff>46990</xdr:rowOff>
    </xdr:to>
    <xdr:cxnSp macro="">
      <xdr:nvCxnSpPr>
        <xdr:cNvPr id="140" name="直線コネクタ 139"/>
        <xdr:cNvCxnSpPr/>
      </xdr:nvCxnSpPr>
      <xdr:spPr>
        <a:xfrm flipV="1">
          <a:off x="1447800" y="104169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18221</xdr:rowOff>
    </xdr:from>
    <xdr:ext cx="762000" cy="259045"/>
    <xdr:sp macro="" textlink="">
      <xdr:nvSpPr>
        <xdr:cNvPr id="142" name="テキスト ボックス 141"/>
        <xdr:cNvSpPr txBox="1"/>
      </xdr:nvSpPr>
      <xdr:spPr>
        <a:xfrm>
          <a:off x="1955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19490</xdr:rowOff>
    </xdr:from>
    <xdr:ext cx="762000" cy="259045"/>
    <xdr:sp macro="" textlink="">
      <xdr:nvSpPr>
        <xdr:cNvPr id="144" name="テキスト ボックス 143"/>
        <xdr:cNvSpPr txBox="1"/>
      </xdr:nvSpPr>
      <xdr:spPr>
        <a:xfrm>
          <a:off x="1066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50" name="円/楕円 149"/>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51"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52" name="円/楕円 151"/>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10177</xdr:rowOff>
    </xdr:from>
    <xdr:ext cx="736600" cy="259045"/>
    <xdr:sp macro="" textlink="">
      <xdr:nvSpPr>
        <xdr:cNvPr id="153" name="テキスト ボックス 152"/>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60537</xdr:rowOff>
    </xdr:from>
    <xdr:to>
      <xdr:col>4</xdr:col>
      <xdr:colOff>533400</xdr:colOff>
      <xdr:row>61</xdr:row>
      <xdr:rowOff>162137</xdr:rowOff>
    </xdr:to>
    <xdr:sp macro="" textlink="">
      <xdr:nvSpPr>
        <xdr:cNvPr id="154" name="円/楕円 153"/>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146914</xdr:rowOff>
    </xdr:from>
    <xdr:ext cx="762000" cy="259045"/>
    <xdr:sp macro="" textlink="">
      <xdr:nvSpPr>
        <xdr:cNvPr id="155" name="テキスト ボックス 154"/>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79163</xdr:rowOff>
    </xdr:from>
    <xdr:to>
      <xdr:col>3</xdr:col>
      <xdr:colOff>330200</xdr:colOff>
      <xdr:row>61</xdr:row>
      <xdr:rowOff>9313</xdr:rowOff>
    </xdr:to>
    <xdr:sp macro="" textlink="">
      <xdr:nvSpPr>
        <xdr:cNvPr id="156" name="円/楕円 155"/>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19490</xdr:rowOff>
    </xdr:from>
    <xdr:ext cx="762000" cy="259045"/>
    <xdr:sp macro="" textlink="">
      <xdr:nvSpPr>
        <xdr:cNvPr id="157" name="テキスト ボックス 156"/>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8" name="円/楕円 157"/>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82567</xdr:rowOff>
    </xdr:from>
    <xdr:ext cx="762000" cy="259045"/>
    <xdr:sp macro="" textlink="">
      <xdr:nvSpPr>
        <xdr:cNvPr id="159" name="テキスト ボックス 158"/>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[228,684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前年度と比較して</a:t>
          </a:r>
          <a:r>
            <a:rPr kumimoji="1" lang="en-US" altLang="ja-JP" sz="1300">
              <a:solidFill>
                <a:sysClr val="windowText" lastClr="000000"/>
              </a:solidFill>
              <a:effectLst/>
              <a:latin typeface="+mn-lt"/>
              <a:ea typeface="+mn-ea"/>
              <a:cs typeface="+mn-cs"/>
            </a:rPr>
            <a:t>4,002</a:t>
          </a:r>
          <a:r>
            <a:rPr kumimoji="1" lang="ja-JP" altLang="ja-JP" sz="1300">
              <a:solidFill>
                <a:sysClr val="windowText" lastClr="000000"/>
              </a:solidFill>
              <a:effectLst/>
              <a:latin typeface="+mn-lt"/>
              <a:ea typeface="+mn-ea"/>
              <a:cs typeface="+mn-cs"/>
            </a:rPr>
            <a:t>円、類似団体と比較して</a:t>
          </a:r>
          <a:r>
            <a:rPr kumimoji="1" lang="en-US" altLang="ja-JP" sz="1300">
              <a:solidFill>
                <a:sysClr val="windowText" lastClr="000000"/>
              </a:solidFill>
              <a:effectLst/>
              <a:latin typeface="+mn-lt"/>
              <a:ea typeface="+mn-ea"/>
              <a:cs typeface="+mn-cs"/>
            </a:rPr>
            <a:t>43,269</a:t>
          </a:r>
          <a:r>
            <a:rPr kumimoji="1" lang="ja-JP" altLang="ja-JP" sz="1300">
              <a:solidFill>
                <a:sysClr val="windowText" lastClr="000000"/>
              </a:solidFill>
              <a:effectLst/>
              <a:latin typeface="+mn-lt"/>
              <a:ea typeface="+mn-ea"/>
              <a:cs typeface="+mn-cs"/>
            </a:rPr>
            <a:t>円、鳥取県平均と比較して</a:t>
          </a:r>
          <a:r>
            <a:rPr kumimoji="1" lang="en-US" altLang="ja-JP" sz="1300">
              <a:solidFill>
                <a:sysClr val="windowText" lastClr="000000"/>
              </a:solidFill>
              <a:effectLst/>
              <a:latin typeface="+mn-lt"/>
              <a:ea typeface="+mn-ea"/>
              <a:cs typeface="+mn-cs"/>
            </a:rPr>
            <a:t>91,801</a:t>
          </a:r>
          <a:r>
            <a:rPr kumimoji="1" lang="ja-JP" altLang="ja-JP" sz="1300">
              <a:solidFill>
                <a:sysClr val="windowText" lastClr="000000"/>
              </a:solidFill>
              <a:effectLst/>
              <a:latin typeface="+mn-lt"/>
              <a:ea typeface="+mn-ea"/>
              <a:cs typeface="+mn-cs"/>
            </a:rPr>
            <a:t>円高くなっている。</a:t>
          </a:r>
          <a:endParaRPr lang="ja-JP" altLang="ja-JP" sz="1300">
            <a:solidFill>
              <a:sysClr val="windowText" lastClr="000000"/>
            </a:solidFill>
            <a:effectLst/>
          </a:endParaRPr>
        </a:p>
        <a:p>
          <a:r>
            <a:rPr kumimoji="1" lang="ja-JP" altLang="ja-JP" sz="1300">
              <a:solidFill>
                <a:srgbClr val="FF0000"/>
              </a:solidFill>
              <a:effectLst/>
              <a:latin typeface="+mn-lt"/>
              <a:ea typeface="+mn-ea"/>
              <a:cs typeface="+mn-cs"/>
            </a:rPr>
            <a:t>　</a:t>
          </a:r>
          <a:r>
            <a:rPr kumimoji="1" lang="ja-JP" altLang="en-US" sz="1300">
              <a:solidFill>
                <a:sysClr val="windowText" lastClr="000000"/>
              </a:solidFill>
              <a:effectLst/>
              <a:latin typeface="+mn-lt"/>
              <a:ea typeface="+mn-ea"/>
              <a:cs typeface="+mn-cs"/>
            </a:rPr>
            <a:t>人件費については、共済組合負担金の減が要因となり減少、物件費についても地方創生関係交付金を活用した大山エコトラック運用システム構築等委託料などの減により減小したが、大雪に伴う除雪経費など維持補修費が大幅に増加したことが、指数悪化の要因となっ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賃金や委託経費を中心とした物件費が類似団体内でも高い数値であるので、事務の効率化、経費の削減に努め、指数の改善を図る。</a:t>
          </a:r>
          <a:endParaRPr kumimoji="1" lang="en-US" altLang="ja-JP" sz="1300">
            <a:solidFill>
              <a:sysClr val="windowText" lastClr="000000"/>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58826</xdr:rowOff>
    </xdr:from>
    <xdr:to>
      <xdr:col>7</xdr:col>
      <xdr:colOff>152400</xdr:colOff>
      <xdr:row>86</xdr:row>
      <xdr:rowOff>91015</xdr:rowOff>
    </xdr:to>
    <xdr:cxnSp macro="">
      <xdr:nvCxnSpPr>
        <xdr:cNvPr id="194" name="直線コネクタ 193"/>
        <xdr:cNvCxnSpPr/>
      </xdr:nvCxnSpPr>
      <xdr:spPr>
        <a:xfrm>
          <a:off x="4114800" y="14803526"/>
          <a:ext cx="838200" cy="3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51615</xdr:rowOff>
    </xdr:from>
    <xdr:ext cx="762000" cy="259045"/>
    <xdr:sp macro="" textlink="">
      <xdr:nvSpPr>
        <xdr:cNvPr id="195" name="人件費・物件費等の状況平均値テキスト"/>
        <xdr:cNvSpPr txBox="1"/>
      </xdr:nvSpPr>
      <xdr:spPr>
        <a:xfrm>
          <a:off x="5041900" y="1428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99290</xdr:rowOff>
    </xdr:from>
    <xdr:to>
      <xdr:col>6</xdr:col>
      <xdr:colOff>0</xdr:colOff>
      <xdr:row>86</xdr:row>
      <xdr:rowOff>58826</xdr:rowOff>
    </xdr:to>
    <xdr:cxnSp macro="">
      <xdr:nvCxnSpPr>
        <xdr:cNvPr id="197" name="直線コネクタ 196"/>
        <xdr:cNvCxnSpPr/>
      </xdr:nvCxnSpPr>
      <xdr:spPr>
        <a:xfrm>
          <a:off x="3225800" y="14672540"/>
          <a:ext cx="889000" cy="13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122815</xdr:rowOff>
    </xdr:from>
    <xdr:ext cx="736600" cy="259045"/>
    <xdr:sp macro="" textlink="">
      <xdr:nvSpPr>
        <xdr:cNvPr id="199" name="テキスト ボックス 198"/>
        <xdr:cNvSpPr txBox="1"/>
      </xdr:nvSpPr>
      <xdr:spPr>
        <a:xfrm>
          <a:off x="3733800" y="1418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8361</xdr:rowOff>
    </xdr:from>
    <xdr:to>
      <xdr:col>4</xdr:col>
      <xdr:colOff>482600</xdr:colOff>
      <xdr:row>85</xdr:row>
      <xdr:rowOff>99290</xdr:rowOff>
    </xdr:to>
    <xdr:cxnSp macro="">
      <xdr:nvCxnSpPr>
        <xdr:cNvPr id="200" name="直線コネクタ 199"/>
        <xdr:cNvCxnSpPr/>
      </xdr:nvCxnSpPr>
      <xdr:spPr>
        <a:xfrm>
          <a:off x="2336800" y="14581611"/>
          <a:ext cx="889000" cy="9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55557</xdr:rowOff>
    </xdr:from>
    <xdr:ext cx="762000" cy="259045"/>
    <xdr:sp macro="" textlink="">
      <xdr:nvSpPr>
        <xdr:cNvPr id="202" name="テキスト ボックス 201"/>
        <xdr:cNvSpPr txBox="1"/>
      </xdr:nvSpPr>
      <xdr:spPr>
        <a:xfrm>
          <a:off x="2844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109809</xdr:rowOff>
    </xdr:from>
    <xdr:to>
      <xdr:col>3</xdr:col>
      <xdr:colOff>279400</xdr:colOff>
      <xdr:row>85</xdr:row>
      <xdr:rowOff>8361</xdr:rowOff>
    </xdr:to>
    <xdr:cxnSp macro="">
      <xdr:nvCxnSpPr>
        <xdr:cNvPr id="203" name="直線コネクタ 202"/>
        <xdr:cNvCxnSpPr/>
      </xdr:nvCxnSpPr>
      <xdr:spPr>
        <a:xfrm>
          <a:off x="1447800" y="14511609"/>
          <a:ext cx="889000" cy="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5149</xdr:rowOff>
    </xdr:from>
    <xdr:ext cx="762000" cy="259045"/>
    <xdr:sp macro="" textlink="">
      <xdr:nvSpPr>
        <xdr:cNvPr id="205" name="テキスト ボックス 204"/>
        <xdr:cNvSpPr txBox="1"/>
      </xdr:nvSpPr>
      <xdr:spPr>
        <a:xfrm>
          <a:off x="1955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169409</xdr:rowOff>
    </xdr:from>
    <xdr:ext cx="762000" cy="259045"/>
    <xdr:sp macro="" textlink="">
      <xdr:nvSpPr>
        <xdr:cNvPr id="207" name="テキスト ボックス 206"/>
        <xdr:cNvSpPr txBox="1"/>
      </xdr:nvSpPr>
      <xdr:spPr>
        <a:xfrm>
          <a:off x="1066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40215</xdr:rowOff>
    </xdr:from>
    <xdr:to>
      <xdr:col>7</xdr:col>
      <xdr:colOff>203200</xdr:colOff>
      <xdr:row>86</xdr:row>
      <xdr:rowOff>141815</xdr:rowOff>
    </xdr:to>
    <xdr:sp macro="" textlink="">
      <xdr:nvSpPr>
        <xdr:cNvPr id="213" name="円/楕円 212"/>
        <xdr:cNvSpPr/>
      </xdr:nvSpPr>
      <xdr:spPr>
        <a:xfrm>
          <a:off x="4902200" y="1478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12292</xdr:rowOff>
    </xdr:from>
    <xdr:ext cx="762000" cy="259045"/>
    <xdr:sp macro="" textlink="">
      <xdr:nvSpPr>
        <xdr:cNvPr id="214" name="人件費・物件費等の状況該当値テキスト"/>
        <xdr:cNvSpPr txBox="1"/>
      </xdr:nvSpPr>
      <xdr:spPr>
        <a:xfrm>
          <a:off x="5041900" y="1475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228,684</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8026</xdr:rowOff>
    </xdr:from>
    <xdr:to>
      <xdr:col>6</xdr:col>
      <xdr:colOff>50800</xdr:colOff>
      <xdr:row>86</xdr:row>
      <xdr:rowOff>109626</xdr:rowOff>
    </xdr:to>
    <xdr:sp macro="" textlink="">
      <xdr:nvSpPr>
        <xdr:cNvPr id="215" name="円/楕円 214"/>
        <xdr:cNvSpPr/>
      </xdr:nvSpPr>
      <xdr:spPr>
        <a:xfrm>
          <a:off x="4064000" y="147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94403</xdr:rowOff>
    </xdr:from>
    <xdr:ext cx="736600" cy="259045"/>
    <xdr:sp macro="" textlink="">
      <xdr:nvSpPr>
        <xdr:cNvPr id="216" name="テキスト ボックス 215"/>
        <xdr:cNvSpPr txBox="1"/>
      </xdr:nvSpPr>
      <xdr:spPr>
        <a:xfrm>
          <a:off x="3733800" y="1483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224,682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48490</xdr:rowOff>
    </xdr:from>
    <xdr:to>
      <xdr:col>4</xdr:col>
      <xdr:colOff>533400</xdr:colOff>
      <xdr:row>85</xdr:row>
      <xdr:rowOff>150090</xdr:rowOff>
    </xdr:to>
    <xdr:sp macro="" textlink="">
      <xdr:nvSpPr>
        <xdr:cNvPr id="217" name="円/楕円 216"/>
        <xdr:cNvSpPr/>
      </xdr:nvSpPr>
      <xdr:spPr>
        <a:xfrm>
          <a:off x="3175000" y="1462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134867</xdr:rowOff>
    </xdr:from>
    <xdr:ext cx="762000" cy="259045"/>
    <xdr:sp macro="" textlink="">
      <xdr:nvSpPr>
        <xdr:cNvPr id="218" name="テキスト ボックス 217"/>
        <xdr:cNvSpPr txBox="1"/>
      </xdr:nvSpPr>
      <xdr:spPr>
        <a:xfrm>
          <a:off x="2844800" y="1470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208,397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129011</xdr:rowOff>
    </xdr:from>
    <xdr:to>
      <xdr:col>3</xdr:col>
      <xdr:colOff>330200</xdr:colOff>
      <xdr:row>85</xdr:row>
      <xdr:rowOff>59161</xdr:rowOff>
    </xdr:to>
    <xdr:sp macro="" textlink="">
      <xdr:nvSpPr>
        <xdr:cNvPr id="219" name="円/楕円 218"/>
        <xdr:cNvSpPr/>
      </xdr:nvSpPr>
      <xdr:spPr>
        <a:xfrm>
          <a:off x="2286000" y="1453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43938</xdr:rowOff>
    </xdr:from>
    <xdr:ext cx="762000" cy="259045"/>
    <xdr:sp macro="" textlink="">
      <xdr:nvSpPr>
        <xdr:cNvPr id="220" name="テキスト ボックス 219"/>
        <xdr:cNvSpPr txBox="1"/>
      </xdr:nvSpPr>
      <xdr:spPr>
        <a:xfrm>
          <a:off x="1955800" y="1461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197,092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59009</xdr:rowOff>
    </xdr:from>
    <xdr:to>
      <xdr:col>2</xdr:col>
      <xdr:colOff>127000</xdr:colOff>
      <xdr:row>84</xdr:row>
      <xdr:rowOff>160609</xdr:rowOff>
    </xdr:to>
    <xdr:sp macro="" textlink="">
      <xdr:nvSpPr>
        <xdr:cNvPr id="221" name="円/楕円 220"/>
        <xdr:cNvSpPr/>
      </xdr:nvSpPr>
      <xdr:spPr>
        <a:xfrm>
          <a:off x="1397000" y="1446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145386</xdr:rowOff>
    </xdr:from>
    <xdr:ext cx="762000" cy="259045"/>
    <xdr:sp macro="" textlink="">
      <xdr:nvSpPr>
        <xdr:cNvPr id="222" name="テキスト ボックス 221"/>
        <xdr:cNvSpPr txBox="1"/>
      </xdr:nvSpPr>
      <xdr:spPr>
        <a:xfrm>
          <a:off x="1066800" y="1454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ラスパイレス指数は、類似団体内平均を</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、全国町村平均を</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下回っている。</a:t>
          </a:r>
          <a:endParaRPr lang="ja-JP" altLang="ja-JP" sz="1300">
            <a:effectLst/>
          </a:endParaRPr>
        </a:p>
        <a:p>
          <a:r>
            <a:rPr kumimoji="1" lang="ja-JP" altLang="ja-JP" sz="1300">
              <a:solidFill>
                <a:schemeClr val="dk1"/>
              </a:solidFill>
              <a:effectLst/>
              <a:latin typeface="+mn-lt"/>
              <a:ea typeface="+mn-ea"/>
              <a:cs typeface="+mn-cs"/>
            </a:rPr>
            <a:t>人事評価制度では、成績が極めて良好な場合は</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号、特に良好な場合は</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号昇給させることとなっているが、本町では該当がないため、ほとんどの職員が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号の昇給であることがラスパイレス指数が低い主な要因である。</a:t>
          </a:r>
          <a:endParaRPr lang="ja-JP" altLang="ja-JP" sz="1300">
            <a:effectLst/>
          </a:endParaRPr>
        </a:p>
        <a:p>
          <a:r>
            <a:rPr kumimoji="1" lang="ja-JP" altLang="ja-JP" sz="1300">
              <a:solidFill>
                <a:schemeClr val="dk1"/>
              </a:solidFill>
              <a:effectLst/>
              <a:latin typeface="+mn-lt"/>
              <a:ea typeface="+mn-ea"/>
              <a:cs typeface="+mn-cs"/>
            </a:rPr>
            <a:t>　近隣市町村や類似団体の水準を参考にしつつ、適正な給与水準に取り組むよう努める。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112607</xdr:rowOff>
    </xdr:to>
    <xdr:cxnSp macro="">
      <xdr:nvCxnSpPr>
        <xdr:cNvPr id="249" name="直線コネクタ 248"/>
        <xdr:cNvCxnSpPr/>
      </xdr:nvCxnSpPr>
      <xdr:spPr>
        <a:xfrm flipV="1">
          <a:off x="17018000" y="1373632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84684</xdr:rowOff>
    </xdr:from>
    <xdr:ext cx="762000" cy="259045"/>
    <xdr:sp macro="" textlink="">
      <xdr:nvSpPr>
        <xdr:cNvPr id="250" name="給与水準   （国との比較）最小値テキスト"/>
        <xdr:cNvSpPr txBox="1"/>
      </xdr:nvSpPr>
      <xdr:spPr>
        <a:xfrm>
          <a:off x="17106900" y="151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112607</xdr:rowOff>
    </xdr:from>
    <xdr:to>
      <xdr:col>24</xdr:col>
      <xdr:colOff>647700</xdr:colOff>
      <xdr:row>88</xdr:row>
      <xdr:rowOff>112607</xdr:rowOff>
    </xdr:to>
    <xdr:cxnSp macro="">
      <xdr:nvCxnSpPr>
        <xdr:cNvPr id="251" name="直線コネクタ 250"/>
        <xdr:cNvCxnSpPr/>
      </xdr:nvCxnSpPr>
      <xdr:spPr>
        <a:xfrm>
          <a:off x="16929100" y="152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41911</xdr:rowOff>
    </xdr:from>
    <xdr:to>
      <xdr:col>24</xdr:col>
      <xdr:colOff>558800</xdr:colOff>
      <xdr:row>81</xdr:row>
      <xdr:rowOff>170604</xdr:rowOff>
    </xdr:to>
    <xdr:cxnSp macro="">
      <xdr:nvCxnSpPr>
        <xdr:cNvPr id="254" name="直線コネクタ 253"/>
        <xdr:cNvCxnSpPr/>
      </xdr:nvCxnSpPr>
      <xdr:spPr>
        <a:xfrm flipV="1">
          <a:off x="16179800" y="13929361"/>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38540</xdr:rowOff>
    </xdr:from>
    <xdr:ext cx="762000" cy="259045"/>
    <xdr:sp macro="" textlink="">
      <xdr:nvSpPr>
        <xdr:cNvPr id="255" name="給与水準   （国との比較）平均値テキスト"/>
        <xdr:cNvSpPr txBox="1"/>
      </xdr:nvSpPr>
      <xdr:spPr>
        <a:xfrm>
          <a:off x="17106900" y="14268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6" name="フローチャート : 判断 255"/>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41911</xdr:rowOff>
    </xdr:from>
    <xdr:to>
      <xdr:col>23</xdr:col>
      <xdr:colOff>406400</xdr:colOff>
      <xdr:row>81</xdr:row>
      <xdr:rowOff>170604</xdr:rowOff>
    </xdr:to>
    <xdr:cxnSp macro="">
      <xdr:nvCxnSpPr>
        <xdr:cNvPr id="257" name="直線コネクタ 256"/>
        <xdr:cNvCxnSpPr/>
      </xdr:nvCxnSpPr>
      <xdr:spPr>
        <a:xfrm>
          <a:off x="15290800" y="13929361"/>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34289</xdr:rowOff>
    </xdr:from>
    <xdr:to>
      <xdr:col>23</xdr:col>
      <xdr:colOff>457200</xdr:colOff>
      <xdr:row>83</xdr:row>
      <xdr:rowOff>135889</xdr:rowOff>
    </xdr:to>
    <xdr:sp macro="" textlink="">
      <xdr:nvSpPr>
        <xdr:cNvPr id="258" name="フローチャート : 判断 257"/>
        <xdr:cNvSpPr/>
      </xdr:nvSpPr>
      <xdr:spPr>
        <a:xfrm>
          <a:off x="16129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120666</xdr:rowOff>
    </xdr:from>
    <xdr:ext cx="736600" cy="259045"/>
    <xdr:sp macro="" textlink="">
      <xdr:nvSpPr>
        <xdr:cNvPr id="259" name="テキスト ボックス 258"/>
        <xdr:cNvSpPr txBox="1"/>
      </xdr:nvSpPr>
      <xdr:spPr>
        <a:xfrm>
          <a:off x="15798800" y="1435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41911</xdr:rowOff>
    </xdr:from>
    <xdr:to>
      <xdr:col>22</xdr:col>
      <xdr:colOff>203200</xdr:colOff>
      <xdr:row>81</xdr:row>
      <xdr:rowOff>170604</xdr:rowOff>
    </xdr:to>
    <xdr:cxnSp macro="">
      <xdr:nvCxnSpPr>
        <xdr:cNvPr id="260" name="直線コネクタ 259"/>
        <xdr:cNvCxnSpPr/>
      </xdr:nvCxnSpPr>
      <xdr:spPr>
        <a:xfrm flipV="1">
          <a:off x="14401800" y="13929361"/>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77046</xdr:rowOff>
    </xdr:from>
    <xdr:to>
      <xdr:col>22</xdr:col>
      <xdr:colOff>254000</xdr:colOff>
      <xdr:row>83</xdr:row>
      <xdr:rowOff>7196</xdr:rowOff>
    </xdr:to>
    <xdr:sp macro="" textlink="">
      <xdr:nvSpPr>
        <xdr:cNvPr id="261" name="フローチャート : 判断 260"/>
        <xdr:cNvSpPr/>
      </xdr:nvSpPr>
      <xdr:spPr>
        <a:xfrm>
          <a:off x="15240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163423</xdr:rowOff>
    </xdr:from>
    <xdr:ext cx="762000" cy="259045"/>
    <xdr:sp macro="" textlink="">
      <xdr:nvSpPr>
        <xdr:cNvPr id="262" name="テキスト ボックス 261"/>
        <xdr:cNvSpPr txBox="1"/>
      </xdr:nvSpPr>
      <xdr:spPr>
        <a:xfrm>
          <a:off x="14909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170604</xdr:rowOff>
    </xdr:from>
    <xdr:to>
      <xdr:col>21</xdr:col>
      <xdr:colOff>0</xdr:colOff>
      <xdr:row>86</xdr:row>
      <xdr:rowOff>85513</xdr:rowOff>
    </xdr:to>
    <xdr:cxnSp macro="">
      <xdr:nvCxnSpPr>
        <xdr:cNvPr id="263" name="直線コネクタ 262"/>
        <xdr:cNvCxnSpPr/>
      </xdr:nvCxnSpPr>
      <xdr:spPr>
        <a:xfrm flipV="1">
          <a:off x="13512800" y="14058054"/>
          <a:ext cx="889000" cy="77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77046</xdr:rowOff>
    </xdr:from>
    <xdr:to>
      <xdr:col>21</xdr:col>
      <xdr:colOff>50800</xdr:colOff>
      <xdr:row>83</xdr:row>
      <xdr:rowOff>7196</xdr:rowOff>
    </xdr:to>
    <xdr:sp macro="" textlink="">
      <xdr:nvSpPr>
        <xdr:cNvPr id="264" name="フローチャート : 判断 263"/>
        <xdr:cNvSpPr/>
      </xdr:nvSpPr>
      <xdr:spPr>
        <a:xfrm>
          <a:off x="14351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163423</xdr:rowOff>
    </xdr:from>
    <xdr:ext cx="762000" cy="259045"/>
    <xdr:sp macro="" textlink="">
      <xdr:nvSpPr>
        <xdr:cNvPr id="265" name="テキスト ボックス 264"/>
        <xdr:cNvSpPr txBox="1"/>
      </xdr:nvSpPr>
      <xdr:spPr>
        <a:xfrm>
          <a:off x="14020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66" name="フローチャート : 判断 265"/>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67" name="テキスト ボックス 266"/>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162561</xdr:rowOff>
    </xdr:from>
    <xdr:to>
      <xdr:col>24</xdr:col>
      <xdr:colOff>609600</xdr:colOff>
      <xdr:row>81</xdr:row>
      <xdr:rowOff>92711</xdr:rowOff>
    </xdr:to>
    <xdr:sp macro="" textlink="">
      <xdr:nvSpPr>
        <xdr:cNvPr id="273" name="円/楕円 272"/>
        <xdr:cNvSpPr/>
      </xdr:nvSpPr>
      <xdr:spPr>
        <a:xfrm>
          <a:off x="169672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7638</xdr:rowOff>
    </xdr:from>
    <xdr:ext cx="762000" cy="259045"/>
    <xdr:sp macro="" textlink="">
      <xdr:nvSpPr>
        <xdr:cNvPr id="274" name="給与水準   （国との比較）該当値テキスト"/>
        <xdr:cNvSpPr txBox="1"/>
      </xdr:nvSpPr>
      <xdr:spPr>
        <a:xfrm>
          <a:off x="17106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119804</xdr:rowOff>
    </xdr:from>
    <xdr:to>
      <xdr:col>23</xdr:col>
      <xdr:colOff>457200</xdr:colOff>
      <xdr:row>82</xdr:row>
      <xdr:rowOff>49954</xdr:rowOff>
    </xdr:to>
    <xdr:sp macro="" textlink="">
      <xdr:nvSpPr>
        <xdr:cNvPr id="275" name="円/楕円 274"/>
        <xdr:cNvSpPr/>
      </xdr:nvSpPr>
      <xdr:spPr>
        <a:xfrm>
          <a:off x="16129000" y="140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60131</xdr:rowOff>
    </xdr:from>
    <xdr:ext cx="736600" cy="259045"/>
    <xdr:sp macro="" textlink="">
      <xdr:nvSpPr>
        <xdr:cNvPr id="276" name="テキスト ボックス 275"/>
        <xdr:cNvSpPr txBox="1"/>
      </xdr:nvSpPr>
      <xdr:spPr>
        <a:xfrm>
          <a:off x="15798800" y="1377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162561</xdr:rowOff>
    </xdr:from>
    <xdr:to>
      <xdr:col>22</xdr:col>
      <xdr:colOff>254000</xdr:colOff>
      <xdr:row>81</xdr:row>
      <xdr:rowOff>92711</xdr:rowOff>
    </xdr:to>
    <xdr:sp macro="" textlink="">
      <xdr:nvSpPr>
        <xdr:cNvPr id="277" name="円/楕円 276"/>
        <xdr:cNvSpPr/>
      </xdr:nvSpPr>
      <xdr:spPr>
        <a:xfrm>
          <a:off x="15240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102888</xdr:rowOff>
    </xdr:from>
    <xdr:ext cx="762000" cy="259045"/>
    <xdr:sp macro="" textlink="">
      <xdr:nvSpPr>
        <xdr:cNvPr id="278" name="テキスト ボックス 277"/>
        <xdr:cNvSpPr txBox="1"/>
      </xdr:nvSpPr>
      <xdr:spPr>
        <a:xfrm>
          <a:off x="14909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119804</xdr:rowOff>
    </xdr:from>
    <xdr:to>
      <xdr:col>21</xdr:col>
      <xdr:colOff>50800</xdr:colOff>
      <xdr:row>82</xdr:row>
      <xdr:rowOff>49954</xdr:rowOff>
    </xdr:to>
    <xdr:sp macro="" textlink="">
      <xdr:nvSpPr>
        <xdr:cNvPr id="279" name="円/楕円 278"/>
        <xdr:cNvSpPr/>
      </xdr:nvSpPr>
      <xdr:spPr>
        <a:xfrm>
          <a:off x="14351000" y="140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60131</xdr:rowOff>
    </xdr:from>
    <xdr:ext cx="762000" cy="259045"/>
    <xdr:sp macro="" textlink="">
      <xdr:nvSpPr>
        <xdr:cNvPr id="280" name="テキスト ボックス 279"/>
        <xdr:cNvSpPr txBox="1"/>
      </xdr:nvSpPr>
      <xdr:spPr>
        <a:xfrm>
          <a:off x="14020800" y="1377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81" name="円/楕円 280"/>
        <xdr:cNvSpPr/>
      </xdr:nvSpPr>
      <xdr:spPr>
        <a:xfrm>
          <a:off x="13462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146490</xdr:rowOff>
    </xdr:from>
    <xdr:ext cx="762000" cy="259045"/>
    <xdr:sp macro="" textlink="">
      <xdr:nvSpPr>
        <xdr:cNvPr id="282" name="テキスト ボックス 281"/>
        <xdr:cNvSpPr txBox="1"/>
      </xdr:nvSpPr>
      <xdr:spPr>
        <a:xfrm>
          <a:off x="13131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人口千人当たり職員数は、類似団体平均を</a:t>
          </a:r>
          <a:r>
            <a:rPr kumimoji="1" lang="en-US" altLang="ja-JP" sz="1300" baseline="0">
              <a:solidFill>
                <a:schemeClr val="dk1"/>
              </a:solidFill>
              <a:effectLst/>
              <a:latin typeface="+mn-lt"/>
              <a:ea typeface="+mn-ea"/>
              <a:cs typeface="+mn-cs"/>
            </a:rPr>
            <a:t>0.18</a:t>
          </a:r>
          <a:r>
            <a:rPr kumimoji="1" lang="ja-JP" altLang="ja-JP" sz="1300" baseline="0">
              <a:solidFill>
                <a:schemeClr val="dk1"/>
              </a:solidFill>
              <a:effectLst/>
              <a:latin typeface="+mn-lt"/>
              <a:ea typeface="+mn-ea"/>
              <a:cs typeface="+mn-cs"/>
            </a:rPr>
            <a:t>人、鳥取県平均を</a:t>
          </a:r>
          <a:r>
            <a:rPr kumimoji="1" lang="en-US" altLang="ja-JP" sz="1300" baseline="0">
              <a:solidFill>
                <a:schemeClr val="dk1"/>
              </a:solidFill>
              <a:effectLst/>
              <a:latin typeface="+mn-lt"/>
              <a:ea typeface="+mn-ea"/>
              <a:cs typeface="+mn-cs"/>
            </a:rPr>
            <a:t>3.12</a:t>
          </a:r>
          <a:r>
            <a:rPr kumimoji="1" lang="ja-JP" altLang="ja-JP" sz="1300" baseline="0">
              <a:solidFill>
                <a:schemeClr val="dk1"/>
              </a:solidFill>
              <a:effectLst/>
              <a:latin typeface="+mn-lt"/>
              <a:ea typeface="+mn-ea"/>
              <a:cs typeface="+mn-cs"/>
            </a:rPr>
            <a:t>人上回っている。</a:t>
          </a:r>
          <a:endParaRPr lang="ja-JP" altLang="ja-JP" sz="1300">
            <a:effectLst/>
          </a:endParaRPr>
        </a:p>
        <a:p>
          <a:r>
            <a:rPr kumimoji="1" lang="ja-JP" altLang="ja-JP" sz="1300" baseline="0">
              <a:solidFill>
                <a:schemeClr val="dk1"/>
              </a:solidFill>
              <a:effectLst/>
              <a:latin typeface="+mn-lt"/>
              <a:ea typeface="+mn-ea"/>
              <a:cs typeface="+mn-cs"/>
            </a:rPr>
            <a:t>　第３次大山町定員適正化計画において平成３０年４月１日現在の職員数を１９７人（対</a:t>
          </a:r>
          <a:r>
            <a:rPr kumimoji="1" lang="en-US" altLang="ja-JP" sz="1300" baseline="0">
              <a:solidFill>
                <a:schemeClr val="dk1"/>
              </a:solidFill>
              <a:effectLst/>
              <a:latin typeface="+mn-lt"/>
              <a:ea typeface="+mn-ea"/>
              <a:cs typeface="+mn-cs"/>
            </a:rPr>
            <a:t>H25.4.1</a:t>
          </a:r>
          <a:r>
            <a:rPr kumimoji="1" lang="ja-JP" altLang="ja-JP"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17</a:t>
          </a:r>
          <a:r>
            <a:rPr kumimoji="1" lang="ja-JP" altLang="ja-JP" sz="1300" baseline="0">
              <a:solidFill>
                <a:schemeClr val="dk1"/>
              </a:solidFill>
              <a:effectLst/>
              <a:latin typeface="+mn-lt"/>
              <a:ea typeface="+mn-ea"/>
              <a:cs typeface="+mn-cs"/>
            </a:rPr>
            <a:t>人（△</a:t>
          </a:r>
          <a:r>
            <a:rPr kumimoji="1" lang="en-US" altLang="ja-JP" sz="1300" baseline="0">
              <a:solidFill>
                <a:schemeClr val="dk1"/>
              </a:solidFill>
              <a:effectLst/>
              <a:latin typeface="+mn-lt"/>
              <a:ea typeface="+mn-ea"/>
              <a:cs typeface="+mn-cs"/>
            </a:rPr>
            <a:t>7.9</a:t>
          </a:r>
          <a:r>
            <a:rPr kumimoji="1" lang="ja-JP" altLang="ja-JP" sz="1300" baseline="0">
              <a:solidFill>
                <a:schemeClr val="dk1"/>
              </a:solidFill>
              <a:effectLst/>
              <a:latin typeface="+mn-lt"/>
              <a:ea typeface="+mn-ea"/>
              <a:cs typeface="+mn-cs"/>
            </a:rPr>
            <a:t>％））とすることを目標とし、近隣市町村や、類似団体の水準を参考にしつつ、機構改革や事務事業の見直しなどを適宜実施し、適正な職員数を目指す。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2" name="直線コネクタ 311"/>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3"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4" name="直線コネクタ 313"/>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5"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6" name="直線コネクタ 315"/>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212</xdr:rowOff>
    </xdr:from>
    <xdr:to>
      <xdr:col>24</xdr:col>
      <xdr:colOff>558800</xdr:colOff>
      <xdr:row>62</xdr:row>
      <xdr:rowOff>23001</xdr:rowOff>
    </xdr:to>
    <xdr:cxnSp macro="">
      <xdr:nvCxnSpPr>
        <xdr:cNvPr id="317" name="直線コネクタ 316"/>
        <xdr:cNvCxnSpPr/>
      </xdr:nvCxnSpPr>
      <xdr:spPr>
        <a:xfrm flipV="1">
          <a:off x="16179800" y="10630112"/>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113258</xdr:rowOff>
    </xdr:from>
    <xdr:ext cx="762000" cy="259045"/>
    <xdr:sp macro="" textlink="">
      <xdr:nvSpPr>
        <xdr:cNvPr id="318" name="定員管理の状況平均値テキスト"/>
        <xdr:cNvSpPr txBox="1"/>
      </xdr:nvSpPr>
      <xdr:spPr>
        <a:xfrm>
          <a:off x="17106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19" name="フローチャート : 判断 318"/>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23001</xdr:rowOff>
    </xdr:from>
    <xdr:to>
      <xdr:col>23</xdr:col>
      <xdr:colOff>406400</xdr:colOff>
      <xdr:row>62</xdr:row>
      <xdr:rowOff>31045</xdr:rowOff>
    </xdr:to>
    <xdr:cxnSp macro="">
      <xdr:nvCxnSpPr>
        <xdr:cNvPr id="320" name="直線コネクタ 319"/>
        <xdr:cNvCxnSpPr/>
      </xdr:nvCxnSpPr>
      <xdr:spPr>
        <a:xfrm flipV="1">
          <a:off x="15290800" y="1065290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1" name="フローチャート : 判断 320"/>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53146</xdr:rowOff>
    </xdr:from>
    <xdr:ext cx="736600" cy="259045"/>
    <xdr:sp macro="" textlink="">
      <xdr:nvSpPr>
        <xdr:cNvPr id="322" name="テキスト ボックス 321"/>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12277</xdr:rowOff>
    </xdr:from>
    <xdr:to>
      <xdr:col>22</xdr:col>
      <xdr:colOff>203200</xdr:colOff>
      <xdr:row>62</xdr:row>
      <xdr:rowOff>31045</xdr:rowOff>
    </xdr:to>
    <xdr:cxnSp macro="">
      <xdr:nvCxnSpPr>
        <xdr:cNvPr id="323" name="直線コネクタ 322"/>
        <xdr:cNvCxnSpPr/>
      </xdr:nvCxnSpPr>
      <xdr:spPr>
        <a:xfrm>
          <a:off x="14401800" y="1064217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4" name="フローチャート : 判断 323"/>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46442</xdr:rowOff>
    </xdr:from>
    <xdr:ext cx="762000" cy="259045"/>
    <xdr:sp macro="" textlink="">
      <xdr:nvSpPr>
        <xdr:cNvPr id="325" name="テキスト ボックス 324"/>
        <xdr:cNvSpPr txBox="1"/>
      </xdr:nvSpPr>
      <xdr:spPr>
        <a:xfrm>
          <a:off x="14909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170321</xdr:rowOff>
    </xdr:from>
    <xdr:to>
      <xdr:col>21</xdr:col>
      <xdr:colOff>0</xdr:colOff>
      <xdr:row>62</xdr:row>
      <xdr:rowOff>12277</xdr:rowOff>
    </xdr:to>
    <xdr:cxnSp macro="">
      <xdr:nvCxnSpPr>
        <xdr:cNvPr id="326" name="直線コネクタ 325"/>
        <xdr:cNvCxnSpPr/>
      </xdr:nvCxnSpPr>
      <xdr:spPr>
        <a:xfrm>
          <a:off x="13512800" y="1062877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7" name="フローチャート : 判断 326"/>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27675</xdr:rowOff>
    </xdr:from>
    <xdr:ext cx="762000" cy="259045"/>
    <xdr:sp macro="" textlink="">
      <xdr:nvSpPr>
        <xdr:cNvPr id="328" name="テキスト ボックス 327"/>
        <xdr:cNvSpPr txBox="1"/>
      </xdr:nvSpPr>
      <xdr:spPr>
        <a:xfrm>
          <a:off x="14020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29" name="フローチャート : 判断 328"/>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42421</xdr:rowOff>
    </xdr:from>
    <xdr:ext cx="762000" cy="259045"/>
    <xdr:sp macro="" textlink="">
      <xdr:nvSpPr>
        <xdr:cNvPr id="330" name="テキスト ボックス 329"/>
        <xdr:cNvSpPr txBox="1"/>
      </xdr:nvSpPr>
      <xdr:spPr>
        <a:xfrm>
          <a:off x="13131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36" name="円/楕円 335"/>
        <xdr:cNvSpPr/>
      </xdr:nvSpPr>
      <xdr:spPr>
        <a:xfrm>
          <a:off x="16967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92939</xdr:rowOff>
    </xdr:from>
    <xdr:ext cx="762000" cy="259045"/>
    <xdr:sp macro="" textlink="">
      <xdr:nvSpPr>
        <xdr:cNvPr id="337" name="定員管理の状況該当値テキスト"/>
        <xdr:cNvSpPr txBox="1"/>
      </xdr:nvSpPr>
      <xdr:spPr>
        <a:xfrm>
          <a:off x="17106900" y="1055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143651</xdr:rowOff>
    </xdr:from>
    <xdr:to>
      <xdr:col>23</xdr:col>
      <xdr:colOff>457200</xdr:colOff>
      <xdr:row>62</xdr:row>
      <xdr:rowOff>73801</xdr:rowOff>
    </xdr:to>
    <xdr:sp macro="" textlink="">
      <xdr:nvSpPr>
        <xdr:cNvPr id="338" name="円/楕円 337"/>
        <xdr:cNvSpPr/>
      </xdr:nvSpPr>
      <xdr:spPr>
        <a:xfrm>
          <a:off x="16129000" y="106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58578</xdr:rowOff>
    </xdr:from>
    <xdr:ext cx="736600" cy="259045"/>
    <xdr:sp macro="" textlink="">
      <xdr:nvSpPr>
        <xdr:cNvPr id="339" name="テキスト ボックス 338"/>
        <xdr:cNvSpPr txBox="1"/>
      </xdr:nvSpPr>
      <xdr:spPr>
        <a:xfrm>
          <a:off x="15798800" y="1068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151695</xdr:rowOff>
    </xdr:from>
    <xdr:to>
      <xdr:col>22</xdr:col>
      <xdr:colOff>254000</xdr:colOff>
      <xdr:row>62</xdr:row>
      <xdr:rowOff>81845</xdr:rowOff>
    </xdr:to>
    <xdr:sp macro="" textlink="">
      <xdr:nvSpPr>
        <xdr:cNvPr id="340" name="円/楕円 339"/>
        <xdr:cNvSpPr/>
      </xdr:nvSpPr>
      <xdr:spPr>
        <a:xfrm>
          <a:off x="15240000" y="10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66622</xdr:rowOff>
    </xdr:from>
    <xdr:ext cx="762000" cy="259045"/>
    <xdr:sp macro="" textlink="">
      <xdr:nvSpPr>
        <xdr:cNvPr id="341" name="テキスト ボックス 340"/>
        <xdr:cNvSpPr txBox="1"/>
      </xdr:nvSpPr>
      <xdr:spPr>
        <a:xfrm>
          <a:off x="14909800" y="106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132927</xdr:rowOff>
    </xdr:from>
    <xdr:to>
      <xdr:col>21</xdr:col>
      <xdr:colOff>50800</xdr:colOff>
      <xdr:row>62</xdr:row>
      <xdr:rowOff>63077</xdr:rowOff>
    </xdr:to>
    <xdr:sp macro="" textlink="">
      <xdr:nvSpPr>
        <xdr:cNvPr id="342" name="円/楕円 341"/>
        <xdr:cNvSpPr/>
      </xdr:nvSpPr>
      <xdr:spPr>
        <a:xfrm>
          <a:off x="14351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43" name="テキスト ボックス 342"/>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119521</xdr:rowOff>
    </xdr:from>
    <xdr:to>
      <xdr:col>19</xdr:col>
      <xdr:colOff>533400</xdr:colOff>
      <xdr:row>62</xdr:row>
      <xdr:rowOff>49671</xdr:rowOff>
    </xdr:to>
    <xdr:sp macro="" textlink="">
      <xdr:nvSpPr>
        <xdr:cNvPr id="344" name="円/楕円 343"/>
        <xdr:cNvSpPr/>
      </xdr:nvSpPr>
      <xdr:spPr>
        <a:xfrm>
          <a:off x="13462000" y="105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34448</xdr:rowOff>
    </xdr:from>
    <xdr:ext cx="762000" cy="259045"/>
    <xdr:sp macro="" textlink="">
      <xdr:nvSpPr>
        <xdr:cNvPr id="345" name="テキスト ボックス 344"/>
        <xdr:cNvSpPr txBox="1"/>
      </xdr:nvSpPr>
      <xdr:spPr>
        <a:xfrm>
          <a:off x="13131800" y="1066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前年度と比べ</a:t>
          </a:r>
          <a:r>
            <a:rPr kumimoji="1" lang="en-US" altLang="ja-JP" sz="1300">
              <a:solidFill>
                <a:sysClr val="windowText" lastClr="000000"/>
              </a:solidFill>
              <a:effectLst/>
              <a:latin typeface="+mn-lt"/>
              <a:ea typeface="+mn-ea"/>
              <a:cs typeface="+mn-cs"/>
            </a:rPr>
            <a:t>0.3</a:t>
          </a:r>
          <a:r>
            <a:rPr kumimoji="1" lang="ja-JP" altLang="ja-JP" sz="1300">
              <a:solidFill>
                <a:sysClr val="windowText" lastClr="000000"/>
              </a:solidFill>
              <a:effectLst/>
              <a:latin typeface="+mn-lt"/>
              <a:ea typeface="+mn-ea"/>
              <a:cs typeface="+mn-cs"/>
            </a:rPr>
            <a:t>％減、類似団体内平均と比べ</a:t>
          </a:r>
          <a:r>
            <a:rPr kumimoji="1" lang="en-US" altLang="ja-JP" sz="1300">
              <a:solidFill>
                <a:sysClr val="windowText" lastClr="000000"/>
              </a:solidFill>
              <a:effectLst/>
              <a:latin typeface="+mn-lt"/>
              <a:ea typeface="+mn-ea"/>
              <a:cs typeface="+mn-cs"/>
            </a:rPr>
            <a:t>0.4</a:t>
          </a:r>
          <a:r>
            <a:rPr kumimoji="1" lang="ja-JP" altLang="ja-JP" sz="1300">
              <a:solidFill>
                <a:sysClr val="windowText" lastClr="000000"/>
              </a:solidFill>
              <a:effectLst/>
              <a:latin typeface="+mn-lt"/>
              <a:ea typeface="+mn-ea"/>
              <a:cs typeface="+mn-cs"/>
            </a:rPr>
            <a:t>％低くなっている。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交付税措置の低い起債償還が完了してきていること、平成２２年度の過疎地域指定後交付税措置の高い起債借入を行っており、公債費算入部分が上昇していることが比率減少の要因となっている。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合併算定替の逓減措置による普通交付税の減などから標準財政規模が今後下がっていくことが予想されるため、新規地方債借入の抑制を図り、さらに数値を下げるように努める。</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43</xdr:row>
      <xdr:rowOff>106741</xdr:rowOff>
    </xdr:to>
    <xdr:cxnSp macro="">
      <xdr:nvCxnSpPr>
        <xdr:cNvPr id="377" name="直線コネクタ 376"/>
        <xdr:cNvCxnSpPr/>
      </xdr:nvCxnSpPr>
      <xdr:spPr>
        <a:xfrm flipV="1">
          <a:off x="17018000" y="6123214"/>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78818</xdr:rowOff>
    </xdr:from>
    <xdr:ext cx="762000" cy="259045"/>
    <xdr:sp macro="" textlink="">
      <xdr:nvSpPr>
        <xdr:cNvPr id="378" name="公債費負担の状況最小値テキスト"/>
        <xdr:cNvSpPr txBox="1"/>
      </xdr:nvSpPr>
      <xdr:spPr>
        <a:xfrm>
          <a:off x="17106900" y="745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43</xdr:row>
      <xdr:rowOff>106741</xdr:rowOff>
    </xdr:from>
    <xdr:to>
      <xdr:col>24</xdr:col>
      <xdr:colOff>647700</xdr:colOff>
      <xdr:row>43</xdr:row>
      <xdr:rowOff>106741</xdr:rowOff>
    </xdr:to>
    <xdr:cxnSp macro="">
      <xdr:nvCxnSpPr>
        <xdr:cNvPr id="379" name="直線コネクタ 378"/>
        <xdr:cNvCxnSpPr/>
      </xdr:nvCxnSpPr>
      <xdr:spPr>
        <a:xfrm>
          <a:off x="16929100" y="74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0"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1" name="直線コネクタ 380"/>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91622</xdr:rowOff>
    </xdr:from>
    <xdr:to>
      <xdr:col>24</xdr:col>
      <xdr:colOff>558800</xdr:colOff>
      <xdr:row>39</xdr:row>
      <xdr:rowOff>126093</xdr:rowOff>
    </xdr:to>
    <xdr:cxnSp macro="">
      <xdr:nvCxnSpPr>
        <xdr:cNvPr id="382" name="直線コネクタ 381"/>
        <xdr:cNvCxnSpPr/>
      </xdr:nvCxnSpPr>
      <xdr:spPr>
        <a:xfrm flipV="1">
          <a:off x="16179800" y="67781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58860</xdr:rowOff>
    </xdr:from>
    <xdr:ext cx="762000" cy="259045"/>
    <xdr:sp macro="" textlink="">
      <xdr:nvSpPr>
        <xdr:cNvPr id="383"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4" name="フローチャート : 判断 383"/>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126093</xdr:rowOff>
    </xdr:from>
    <xdr:to>
      <xdr:col>23</xdr:col>
      <xdr:colOff>406400</xdr:colOff>
      <xdr:row>40</xdr:row>
      <xdr:rowOff>161472</xdr:rowOff>
    </xdr:to>
    <xdr:cxnSp macro="">
      <xdr:nvCxnSpPr>
        <xdr:cNvPr id="385" name="直線コネクタ 384"/>
        <xdr:cNvCxnSpPr/>
      </xdr:nvCxnSpPr>
      <xdr:spPr>
        <a:xfrm flipV="1">
          <a:off x="15290800" y="68126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30238</xdr:rowOff>
    </xdr:from>
    <xdr:to>
      <xdr:col>23</xdr:col>
      <xdr:colOff>457200</xdr:colOff>
      <xdr:row>40</xdr:row>
      <xdr:rowOff>131838</xdr:rowOff>
    </xdr:to>
    <xdr:sp macro="" textlink="">
      <xdr:nvSpPr>
        <xdr:cNvPr id="386" name="フローチャート : 判断 385"/>
        <xdr:cNvSpPr/>
      </xdr:nvSpPr>
      <xdr:spPr>
        <a:xfrm>
          <a:off x="16129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116615</xdr:rowOff>
    </xdr:from>
    <xdr:ext cx="736600" cy="259045"/>
    <xdr:sp macro="" textlink="">
      <xdr:nvSpPr>
        <xdr:cNvPr id="387" name="テキスト ボックス 386"/>
        <xdr:cNvSpPr txBox="1"/>
      </xdr:nvSpPr>
      <xdr:spPr>
        <a:xfrm>
          <a:off x="15798800" y="697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161472</xdr:rowOff>
    </xdr:from>
    <xdr:to>
      <xdr:col>22</xdr:col>
      <xdr:colOff>203200</xdr:colOff>
      <xdr:row>43</xdr:row>
      <xdr:rowOff>3326</xdr:rowOff>
    </xdr:to>
    <xdr:cxnSp macro="">
      <xdr:nvCxnSpPr>
        <xdr:cNvPr id="388" name="直線コネクタ 387"/>
        <xdr:cNvCxnSpPr/>
      </xdr:nvCxnSpPr>
      <xdr:spPr>
        <a:xfrm flipV="1">
          <a:off x="14401800" y="7019472"/>
          <a:ext cx="889000" cy="35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0" name="テキスト ボックス 38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3326</xdr:rowOff>
    </xdr:from>
    <xdr:to>
      <xdr:col>21</xdr:col>
      <xdr:colOff>0</xdr:colOff>
      <xdr:row>44</xdr:row>
      <xdr:rowOff>107648</xdr:rowOff>
    </xdr:to>
    <xdr:cxnSp macro="">
      <xdr:nvCxnSpPr>
        <xdr:cNvPr id="391" name="直線コネクタ 390"/>
        <xdr:cNvCxnSpPr/>
      </xdr:nvCxnSpPr>
      <xdr:spPr>
        <a:xfrm flipV="1">
          <a:off x="13512800" y="7375676"/>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123069</xdr:rowOff>
    </xdr:from>
    <xdr:to>
      <xdr:col>21</xdr:col>
      <xdr:colOff>50800</xdr:colOff>
      <xdr:row>42</xdr:row>
      <xdr:rowOff>53219</xdr:rowOff>
    </xdr:to>
    <xdr:sp macro="" textlink="">
      <xdr:nvSpPr>
        <xdr:cNvPr id="392" name="フローチャート : 判断 391"/>
        <xdr:cNvSpPr/>
      </xdr:nvSpPr>
      <xdr:spPr>
        <a:xfrm>
          <a:off x="14351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63396</xdr:rowOff>
    </xdr:from>
    <xdr:ext cx="762000" cy="259045"/>
    <xdr:sp macro="" textlink="">
      <xdr:nvSpPr>
        <xdr:cNvPr id="393" name="テキスト ボックス 392"/>
        <xdr:cNvSpPr txBox="1"/>
      </xdr:nvSpPr>
      <xdr:spPr>
        <a:xfrm>
          <a:off x="14020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394" name="フローチャート : 判断 393"/>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395" name="テキスト ボックス 394"/>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40822</xdr:rowOff>
    </xdr:from>
    <xdr:to>
      <xdr:col>24</xdr:col>
      <xdr:colOff>609600</xdr:colOff>
      <xdr:row>39</xdr:row>
      <xdr:rowOff>142422</xdr:rowOff>
    </xdr:to>
    <xdr:sp macro="" textlink="">
      <xdr:nvSpPr>
        <xdr:cNvPr id="401" name="円/楕円 400"/>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57349</xdr:rowOff>
    </xdr:from>
    <xdr:ext cx="762000" cy="259045"/>
    <xdr:sp macro="" textlink="">
      <xdr:nvSpPr>
        <xdr:cNvPr id="402" name="公債費負担の状況該当値テキスト"/>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75293</xdr:rowOff>
    </xdr:from>
    <xdr:to>
      <xdr:col>23</xdr:col>
      <xdr:colOff>457200</xdr:colOff>
      <xdr:row>40</xdr:row>
      <xdr:rowOff>5443</xdr:rowOff>
    </xdr:to>
    <xdr:sp macro="" textlink="">
      <xdr:nvSpPr>
        <xdr:cNvPr id="403" name="円/楕円 402"/>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15620</xdr:rowOff>
    </xdr:from>
    <xdr:ext cx="736600" cy="259045"/>
    <xdr:sp macro="" textlink="">
      <xdr:nvSpPr>
        <xdr:cNvPr id="404" name="テキスト ボックス 403"/>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110672</xdr:rowOff>
    </xdr:from>
    <xdr:to>
      <xdr:col>22</xdr:col>
      <xdr:colOff>254000</xdr:colOff>
      <xdr:row>41</xdr:row>
      <xdr:rowOff>40822</xdr:rowOff>
    </xdr:to>
    <xdr:sp macro="" textlink="">
      <xdr:nvSpPr>
        <xdr:cNvPr id="405" name="円/楕円 404"/>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50999</xdr:rowOff>
    </xdr:from>
    <xdr:ext cx="762000" cy="259045"/>
    <xdr:sp macro="" textlink="">
      <xdr:nvSpPr>
        <xdr:cNvPr id="406" name="テキスト ボックス 405"/>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123976</xdr:rowOff>
    </xdr:from>
    <xdr:to>
      <xdr:col>21</xdr:col>
      <xdr:colOff>50800</xdr:colOff>
      <xdr:row>43</xdr:row>
      <xdr:rowOff>54126</xdr:rowOff>
    </xdr:to>
    <xdr:sp macro="" textlink="">
      <xdr:nvSpPr>
        <xdr:cNvPr id="407" name="円/楕円 406"/>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408" name="テキスト ボックス 407"/>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56848</xdr:rowOff>
    </xdr:from>
    <xdr:to>
      <xdr:col>19</xdr:col>
      <xdr:colOff>533400</xdr:colOff>
      <xdr:row>44</xdr:row>
      <xdr:rowOff>158448</xdr:rowOff>
    </xdr:to>
    <xdr:sp macro="" textlink="">
      <xdr:nvSpPr>
        <xdr:cNvPr id="409" name="円/楕円 408"/>
        <xdr:cNvSpPr/>
      </xdr:nvSpPr>
      <xdr:spPr>
        <a:xfrm>
          <a:off x="13462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143225</xdr:rowOff>
    </xdr:from>
    <xdr:ext cx="762000" cy="259045"/>
    <xdr:sp macro="" textlink="">
      <xdr:nvSpPr>
        <xdr:cNvPr id="410" name="テキスト ボックス 409"/>
        <xdr:cNvSpPr txBox="1"/>
      </xdr:nvSpPr>
      <xdr:spPr>
        <a:xfrm>
          <a:off x="13131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ysClr val="windowText" lastClr="000000"/>
              </a:solidFill>
              <a:effectLst/>
              <a:latin typeface="+mn-lt"/>
              <a:ea typeface="+mn-ea"/>
              <a:cs typeface="+mn-cs"/>
            </a:rPr>
            <a:t>　下水道事業の繰出基準の適正化により公営企業に対する繰入見込額が増となったが、普通会計の地方債残高の減、退職手当負担見込額が減となったことが主な要因となり、前年度に引き続き比率が０％を下回った。</a:t>
          </a:r>
          <a:endParaRPr lang="en-US" altLang="ja-JP" sz="1300" b="0" i="0" baseline="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　今後普通交付税合併算定替の逓減により、分母となる標準財政規模が下がっていくことが予想されるので、新規地方債の発行を抑制し、将来にわたって健全で安定的な財政運営に努める。</a:t>
          </a:r>
          <a:endParaRPr lang="ja-JP" altLang="ja-JP" sz="13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108444</xdr:rowOff>
    </xdr:from>
    <xdr:to>
      <xdr:col>22</xdr:col>
      <xdr:colOff>203200</xdr:colOff>
      <xdr:row>15</xdr:row>
      <xdr:rowOff>139418</xdr:rowOff>
    </xdr:to>
    <xdr:cxnSp macro="">
      <xdr:nvCxnSpPr>
        <xdr:cNvPr id="444" name="直線コネクタ 443"/>
        <xdr:cNvCxnSpPr/>
      </xdr:nvCxnSpPr>
      <xdr:spPr>
        <a:xfrm flipV="1">
          <a:off x="14401800" y="2508744"/>
          <a:ext cx="889000" cy="20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5"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6" name="フローチャート : 判断 445"/>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139418</xdr:rowOff>
    </xdr:from>
    <xdr:to>
      <xdr:col>21</xdr:col>
      <xdr:colOff>0</xdr:colOff>
      <xdr:row>16</xdr:row>
      <xdr:rowOff>156986</xdr:rowOff>
    </xdr:to>
    <xdr:cxnSp macro="">
      <xdr:nvCxnSpPr>
        <xdr:cNvPr id="447" name="直線コネクタ 446"/>
        <xdr:cNvCxnSpPr/>
      </xdr:nvCxnSpPr>
      <xdr:spPr>
        <a:xfrm flipV="1">
          <a:off x="13512800" y="2711168"/>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8" name="フローチャート : 判断 447"/>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15680</xdr:rowOff>
    </xdr:from>
    <xdr:ext cx="736600" cy="259045"/>
    <xdr:sp macro="" textlink="">
      <xdr:nvSpPr>
        <xdr:cNvPr id="449" name="テキスト ボックス 448"/>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71473</xdr:rowOff>
    </xdr:from>
    <xdr:to>
      <xdr:col>22</xdr:col>
      <xdr:colOff>254000</xdr:colOff>
      <xdr:row>18</xdr:row>
      <xdr:rowOff>1623</xdr:rowOff>
    </xdr:to>
    <xdr:sp macro="" textlink="">
      <xdr:nvSpPr>
        <xdr:cNvPr id="450" name="フローチャート : 判断 449"/>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157850</xdr:rowOff>
    </xdr:from>
    <xdr:ext cx="762000" cy="259045"/>
    <xdr:sp macro="" textlink="">
      <xdr:nvSpPr>
        <xdr:cNvPr id="451" name="テキスト ボックス 450"/>
        <xdr:cNvSpPr txBox="1"/>
      </xdr:nvSpPr>
      <xdr:spPr>
        <a:xfrm>
          <a:off x="14909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22013</xdr:rowOff>
    </xdr:from>
    <xdr:to>
      <xdr:col>21</xdr:col>
      <xdr:colOff>50800</xdr:colOff>
      <xdr:row>18</xdr:row>
      <xdr:rowOff>123613</xdr:rowOff>
    </xdr:to>
    <xdr:sp macro="" textlink="">
      <xdr:nvSpPr>
        <xdr:cNvPr id="452" name="フローチャート : 判断 451"/>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108390</xdr:rowOff>
    </xdr:from>
    <xdr:ext cx="762000" cy="259045"/>
    <xdr:sp macro="" textlink="">
      <xdr:nvSpPr>
        <xdr:cNvPr id="453" name="テキスト ボックス 452"/>
        <xdr:cNvSpPr txBox="1"/>
      </xdr:nvSpPr>
      <xdr:spPr>
        <a:xfrm>
          <a:off x="14020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4" name="フローチャート : 判断 453"/>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113894</xdr:rowOff>
    </xdr:from>
    <xdr:ext cx="762000" cy="259045"/>
    <xdr:sp macro="" textlink="">
      <xdr:nvSpPr>
        <xdr:cNvPr id="455" name="テキスト ボックス 454"/>
        <xdr:cNvSpPr txBox="1"/>
      </xdr:nvSpPr>
      <xdr:spPr>
        <a:xfrm>
          <a:off x="13131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14</xdr:row>
      <xdr:rowOff>57644</xdr:rowOff>
    </xdr:from>
    <xdr:to>
      <xdr:col>22</xdr:col>
      <xdr:colOff>254000</xdr:colOff>
      <xdr:row>14</xdr:row>
      <xdr:rowOff>159244</xdr:rowOff>
    </xdr:to>
    <xdr:sp macro="" textlink="">
      <xdr:nvSpPr>
        <xdr:cNvPr id="461" name="円/楕円 460"/>
        <xdr:cNvSpPr/>
      </xdr:nvSpPr>
      <xdr:spPr>
        <a:xfrm>
          <a:off x="15240000" y="2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169421</xdr:rowOff>
    </xdr:from>
    <xdr:ext cx="762000" cy="259045"/>
    <xdr:sp macro="" textlink="">
      <xdr:nvSpPr>
        <xdr:cNvPr id="462" name="テキスト ボックス 461"/>
        <xdr:cNvSpPr txBox="1"/>
      </xdr:nvSpPr>
      <xdr:spPr>
        <a:xfrm>
          <a:off x="14909800" y="2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88618</xdr:rowOff>
    </xdr:from>
    <xdr:to>
      <xdr:col>21</xdr:col>
      <xdr:colOff>50800</xdr:colOff>
      <xdr:row>16</xdr:row>
      <xdr:rowOff>18768</xdr:rowOff>
    </xdr:to>
    <xdr:sp macro="" textlink="">
      <xdr:nvSpPr>
        <xdr:cNvPr id="463" name="円/楕円 462"/>
        <xdr:cNvSpPr/>
      </xdr:nvSpPr>
      <xdr:spPr>
        <a:xfrm>
          <a:off x="143510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28945</xdr:rowOff>
    </xdr:from>
    <xdr:ext cx="762000" cy="259045"/>
    <xdr:sp macro="" textlink="">
      <xdr:nvSpPr>
        <xdr:cNvPr id="464" name="テキスト ボックス 463"/>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106186</xdr:rowOff>
    </xdr:from>
    <xdr:to>
      <xdr:col>19</xdr:col>
      <xdr:colOff>533400</xdr:colOff>
      <xdr:row>17</xdr:row>
      <xdr:rowOff>36336</xdr:rowOff>
    </xdr:to>
    <xdr:sp macro="" textlink="">
      <xdr:nvSpPr>
        <xdr:cNvPr id="465" name="円/楕円 464"/>
        <xdr:cNvSpPr/>
      </xdr:nvSpPr>
      <xdr:spPr>
        <a:xfrm>
          <a:off x="13462000" y="28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46513</xdr:rowOff>
    </xdr:from>
    <xdr:ext cx="762000" cy="259045"/>
    <xdr:sp macro="" textlink="">
      <xdr:nvSpPr>
        <xdr:cNvPr id="466" name="テキスト ボックス 465"/>
        <xdr:cNvSpPr txBox="1"/>
      </xdr:nvSpPr>
      <xdr:spPr>
        <a:xfrm>
          <a:off x="13131800" y="261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鳥取県大山町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16,799
16,725
189.83
11,890,856
11,094,190
509,863
7,163,351
10,817,347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鳥取県平均と比べると</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％高いが、類似団体平均と比べ</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％低くなっている。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共済組合負担金の減により人件費は前年度と比べ減となっているが、合併算定替措置の縮減による普通交付税の減、法人住民税の減による町税収入の減が主な要因となり、分母となる経常一般財源等総額が減となったことにより、前年度と比べ</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％数値が上昇した。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今後も定員適正化計画に基づく定員管理により、人件費の抑制に努める。　</a:t>
          </a:r>
          <a:endParaRPr kumimoji="1" lang="en-US" altLang="ja-JP" sz="110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99786</xdr:rowOff>
    </xdr:to>
    <xdr:cxnSp macro="">
      <xdr:nvCxnSpPr>
        <xdr:cNvPr id="68" name="直線コネクタ 67"/>
        <xdr:cNvCxnSpPr/>
      </xdr:nvCxnSpPr>
      <xdr:spPr>
        <a:xfrm>
          <a:off x="3987800" y="61849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78014</xdr:rowOff>
    </xdr:to>
    <xdr:cxnSp macro="">
      <xdr:nvCxnSpPr>
        <xdr:cNvPr id="71" name="直線コネクタ 70"/>
        <xdr:cNvCxnSpPr/>
      </xdr:nvCxnSpPr>
      <xdr:spPr>
        <a:xfrm flipV="1">
          <a:off x="3098800" y="6184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151493</xdr:rowOff>
    </xdr:from>
    <xdr:to>
      <xdr:col>4</xdr:col>
      <xdr:colOff>346075</xdr:colOff>
      <xdr:row>36</xdr:row>
      <xdr:rowOff>78014</xdr:rowOff>
    </xdr:to>
    <xdr:cxnSp macro="">
      <xdr:nvCxnSpPr>
        <xdr:cNvPr id="74" name="直線コネクタ 73"/>
        <xdr:cNvCxnSpPr/>
      </xdr:nvCxnSpPr>
      <xdr:spPr>
        <a:xfrm>
          <a:off x="2209800" y="6152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50999</xdr:rowOff>
    </xdr:from>
    <xdr:ext cx="762000" cy="259045"/>
    <xdr:sp macro="" textlink="">
      <xdr:nvSpPr>
        <xdr:cNvPr id="76" name="テキスト ボックス 75"/>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151493</xdr:rowOff>
    </xdr:from>
    <xdr:to>
      <xdr:col>3</xdr:col>
      <xdr:colOff>142875</xdr:colOff>
      <xdr:row>36</xdr:row>
      <xdr:rowOff>88900</xdr:rowOff>
    </xdr:to>
    <xdr:cxnSp macro="">
      <xdr:nvCxnSpPr>
        <xdr:cNvPr id="77" name="直線コネクタ 76"/>
        <xdr:cNvCxnSpPr/>
      </xdr:nvCxnSpPr>
      <xdr:spPr>
        <a:xfrm flipV="1">
          <a:off x="1320800" y="6152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9" name="テキスト ボックス 78"/>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81" name="テキスト ボックス 80"/>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87" name="円/楕円 86"/>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65513</xdr:rowOff>
    </xdr:from>
    <xdr:ext cx="762000" cy="259045"/>
    <xdr:sp macro="" textlink="">
      <xdr:nvSpPr>
        <xdr:cNvPr id="88" name="人件費該当値テキスト"/>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9" name="円/楕円 88"/>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90" name="テキスト ボックス 89"/>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27214</xdr:rowOff>
    </xdr:from>
    <xdr:to>
      <xdr:col>4</xdr:col>
      <xdr:colOff>396875</xdr:colOff>
      <xdr:row>36</xdr:row>
      <xdr:rowOff>128814</xdr:rowOff>
    </xdr:to>
    <xdr:sp macro="" textlink="">
      <xdr:nvSpPr>
        <xdr:cNvPr id="91" name="円/楕円 90"/>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138991</xdr:rowOff>
    </xdr:from>
    <xdr:ext cx="762000" cy="259045"/>
    <xdr:sp macro="" textlink="">
      <xdr:nvSpPr>
        <xdr:cNvPr id="92" name="テキスト ボックス 91"/>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100693</xdr:rowOff>
    </xdr:from>
    <xdr:to>
      <xdr:col>3</xdr:col>
      <xdr:colOff>193675</xdr:colOff>
      <xdr:row>36</xdr:row>
      <xdr:rowOff>30843</xdr:rowOff>
    </xdr:to>
    <xdr:sp macro="" textlink="">
      <xdr:nvSpPr>
        <xdr:cNvPr id="93" name="円/楕円 92"/>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41020</xdr:rowOff>
    </xdr:from>
    <xdr:ext cx="762000" cy="259045"/>
    <xdr:sp macro="" textlink="">
      <xdr:nvSpPr>
        <xdr:cNvPr id="94" name="テキスト ボックス 93"/>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5" name="円/楕円 94"/>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6" name="テキスト ボックス 95"/>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前年度と比べ</a:t>
          </a:r>
          <a:r>
            <a:rPr kumimoji="1" lang="en-US" altLang="ja-JP" sz="1100">
              <a:solidFill>
                <a:sysClr val="windowText" lastClr="000000"/>
              </a:solidFill>
              <a:effectLst/>
              <a:latin typeface="+mn-lt"/>
              <a:ea typeface="+mn-ea"/>
              <a:cs typeface="+mn-cs"/>
            </a:rPr>
            <a:t>0.6</a:t>
          </a:r>
          <a:r>
            <a:rPr kumimoji="1" lang="ja-JP" altLang="en-US" sz="1100">
              <a:solidFill>
                <a:sysClr val="windowText" lastClr="000000"/>
              </a:solidFill>
              <a:effectLst/>
              <a:latin typeface="+mn-lt"/>
              <a:ea typeface="+mn-ea"/>
              <a:cs typeface="+mn-cs"/>
            </a:rPr>
            <a:t>％高くな</a:t>
          </a:r>
          <a:r>
            <a:rPr kumimoji="1" lang="ja-JP" altLang="ja-JP" sz="1100">
              <a:solidFill>
                <a:sysClr val="windowText" lastClr="000000"/>
              </a:solidFill>
              <a:effectLst/>
              <a:latin typeface="+mn-lt"/>
              <a:ea typeface="+mn-ea"/>
              <a:cs typeface="+mn-cs"/>
            </a:rPr>
            <a:t>った。類似団体平均と比べて</a:t>
          </a:r>
          <a:r>
            <a:rPr kumimoji="1" lang="en-US" altLang="ja-JP" sz="1100">
              <a:solidFill>
                <a:sysClr val="windowText" lastClr="000000"/>
              </a:solidFill>
              <a:effectLst/>
              <a:latin typeface="+mn-lt"/>
              <a:ea typeface="+mn-ea"/>
              <a:cs typeface="+mn-cs"/>
            </a:rPr>
            <a:t>4.1</a:t>
          </a:r>
          <a:r>
            <a:rPr kumimoji="1" lang="ja-JP" altLang="ja-JP" sz="1100">
              <a:solidFill>
                <a:sysClr val="windowText" lastClr="000000"/>
              </a:solidFill>
              <a:effectLst/>
              <a:latin typeface="+mn-lt"/>
              <a:ea typeface="+mn-ea"/>
              <a:cs typeface="+mn-cs"/>
            </a:rPr>
            <a:t>％、鳥取県平均と比べて</a:t>
          </a:r>
          <a:r>
            <a:rPr kumimoji="1" lang="en-US" altLang="ja-JP" sz="1100">
              <a:solidFill>
                <a:sysClr val="windowText" lastClr="000000"/>
              </a:solidFill>
              <a:effectLst/>
              <a:latin typeface="+mn-lt"/>
              <a:ea typeface="+mn-ea"/>
              <a:cs typeface="+mn-cs"/>
            </a:rPr>
            <a:t>5.6</a:t>
          </a:r>
          <a:r>
            <a:rPr kumimoji="1" lang="ja-JP" altLang="ja-JP" sz="1100">
              <a:solidFill>
                <a:sysClr val="windowText" lastClr="000000"/>
              </a:solidFill>
              <a:effectLst/>
              <a:latin typeface="+mn-lt"/>
              <a:ea typeface="+mn-ea"/>
              <a:cs typeface="+mn-cs"/>
            </a:rPr>
            <a:t>％高くなっており、また類似団体内順位では最下位に近い順位となっている。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賃金や委託経費が</a:t>
          </a:r>
          <a:r>
            <a:rPr kumimoji="1" lang="ja-JP" altLang="en-US" sz="1100">
              <a:solidFill>
                <a:sysClr val="windowText" lastClr="000000"/>
              </a:solidFill>
              <a:effectLst/>
              <a:latin typeface="+mn-lt"/>
              <a:ea typeface="+mn-ea"/>
              <a:cs typeface="+mn-cs"/>
            </a:rPr>
            <a:t>高い</a:t>
          </a:r>
          <a:r>
            <a:rPr kumimoji="1" lang="ja-JP" altLang="ja-JP" sz="1100">
              <a:solidFill>
                <a:sysClr val="windowText" lastClr="000000"/>
              </a:solidFill>
              <a:effectLst/>
              <a:latin typeface="+mn-lt"/>
              <a:ea typeface="+mn-ea"/>
              <a:cs typeface="+mn-cs"/>
            </a:rPr>
            <a:t>ことが数値増の要因となっていることから、事務の効率化、経費削減</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行財政改革に努め、数値の改善に努める。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167822</xdr:rowOff>
    </xdr:from>
    <xdr:to>
      <xdr:col>24</xdr:col>
      <xdr:colOff>31750</xdr:colOff>
      <xdr:row>20</xdr:row>
      <xdr:rowOff>94343</xdr:rowOff>
    </xdr:to>
    <xdr:cxnSp macro="">
      <xdr:nvCxnSpPr>
        <xdr:cNvPr id="131" name="直線コネクタ 130"/>
        <xdr:cNvCxnSpPr/>
      </xdr:nvCxnSpPr>
      <xdr:spPr>
        <a:xfrm>
          <a:off x="15671800" y="34253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2"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151493</xdr:rowOff>
    </xdr:from>
    <xdr:to>
      <xdr:col>22</xdr:col>
      <xdr:colOff>565150</xdr:colOff>
      <xdr:row>19</xdr:row>
      <xdr:rowOff>167822</xdr:rowOff>
    </xdr:to>
    <xdr:cxnSp macro="">
      <xdr:nvCxnSpPr>
        <xdr:cNvPr id="134" name="直線コネクタ 133"/>
        <xdr:cNvCxnSpPr/>
      </xdr:nvCxnSpPr>
      <xdr:spPr>
        <a:xfrm>
          <a:off x="14782800" y="3409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102507</xdr:rowOff>
    </xdr:from>
    <xdr:to>
      <xdr:col>21</xdr:col>
      <xdr:colOff>361950</xdr:colOff>
      <xdr:row>19</xdr:row>
      <xdr:rowOff>151493</xdr:rowOff>
    </xdr:to>
    <xdr:cxnSp macro="">
      <xdr:nvCxnSpPr>
        <xdr:cNvPr id="137" name="直線コネクタ 136"/>
        <xdr:cNvCxnSpPr/>
      </xdr:nvCxnSpPr>
      <xdr:spPr>
        <a:xfrm>
          <a:off x="13893800" y="3360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9" name="テキスト ボックス 138"/>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45357</xdr:rowOff>
    </xdr:from>
    <xdr:to>
      <xdr:col>20</xdr:col>
      <xdr:colOff>158750</xdr:colOff>
      <xdr:row>19</xdr:row>
      <xdr:rowOff>102507</xdr:rowOff>
    </xdr:to>
    <xdr:cxnSp macro="">
      <xdr:nvCxnSpPr>
        <xdr:cNvPr id="140" name="直線コネクタ 139"/>
        <xdr:cNvCxnSpPr/>
      </xdr:nvCxnSpPr>
      <xdr:spPr>
        <a:xfrm>
          <a:off x="13004800" y="31314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32856</xdr:rowOff>
    </xdr:from>
    <xdr:ext cx="762000" cy="259045"/>
    <xdr:sp macro="" textlink="">
      <xdr:nvSpPr>
        <xdr:cNvPr id="142" name="テキスト ボックス 141"/>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106334</xdr:rowOff>
    </xdr:from>
    <xdr:ext cx="762000" cy="259045"/>
    <xdr:sp macro="" textlink="">
      <xdr:nvSpPr>
        <xdr:cNvPr id="144" name="テキスト ボックス 143"/>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43543</xdr:rowOff>
    </xdr:from>
    <xdr:to>
      <xdr:col>24</xdr:col>
      <xdr:colOff>82550</xdr:colOff>
      <xdr:row>20</xdr:row>
      <xdr:rowOff>145143</xdr:rowOff>
    </xdr:to>
    <xdr:sp macro="" textlink="">
      <xdr:nvSpPr>
        <xdr:cNvPr id="150" name="円/楕円 149"/>
        <xdr:cNvSpPr/>
      </xdr:nvSpPr>
      <xdr:spPr>
        <a:xfrm>
          <a:off x="16459200" y="3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15620</xdr:rowOff>
    </xdr:from>
    <xdr:ext cx="762000" cy="259045"/>
    <xdr:sp macro="" textlink="">
      <xdr:nvSpPr>
        <xdr:cNvPr id="151" name="物件費該当値テキスト"/>
        <xdr:cNvSpPr txBox="1"/>
      </xdr:nvSpPr>
      <xdr:spPr>
        <a:xfrm>
          <a:off x="165989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117022</xdr:rowOff>
    </xdr:from>
    <xdr:to>
      <xdr:col>22</xdr:col>
      <xdr:colOff>615950</xdr:colOff>
      <xdr:row>20</xdr:row>
      <xdr:rowOff>47172</xdr:rowOff>
    </xdr:to>
    <xdr:sp macro="" textlink="">
      <xdr:nvSpPr>
        <xdr:cNvPr id="152" name="円/楕円 151"/>
        <xdr:cNvSpPr/>
      </xdr:nvSpPr>
      <xdr:spPr>
        <a:xfrm>
          <a:off x="156210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31949</xdr:rowOff>
    </xdr:from>
    <xdr:ext cx="736600" cy="259045"/>
    <xdr:sp macro="" textlink="">
      <xdr:nvSpPr>
        <xdr:cNvPr id="153" name="テキスト ボックス 152"/>
        <xdr:cNvSpPr txBox="1"/>
      </xdr:nvSpPr>
      <xdr:spPr>
        <a:xfrm>
          <a:off x="15290800" y="346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100693</xdr:rowOff>
    </xdr:from>
    <xdr:to>
      <xdr:col>21</xdr:col>
      <xdr:colOff>412750</xdr:colOff>
      <xdr:row>20</xdr:row>
      <xdr:rowOff>30843</xdr:rowOff>
    </xdr:to>
    <xdr:sp macro="" textlink="">
      <xdr:nvSpPr>
        <xdr:cNvPr id="154" name="円/楕円 153"/>
        <xdr:cNvSpPr/>
      </xdr:nvSpPr>
      <xdr:spPr>
        <a:xfrm>
          <a:off x="14732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15620</xdr:rowOff>
    </xdr:from>
    <xdr:ext cx="762000" cy="259045"/>
    <xdr:sp macro="" textlink="">
      <xdr:nvSpPr>
        <xdr:cNvPr id="155" name="テキスト ボックス 154"/>
        <xdr:cNvSpPr txBox="1"/>
      </xdr:nvSpPr>
      <xdr:spPr>
        <a:xfrm>
          <a:off x="14401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51707</xdr:rowOff>
    </xdr:from>
    <xdr:to>
      <xdr:col>20</xdr:col>
      <xdr:colOff>209550</xdr:colOff>
      <xdr:row>19</xdr:row>
      <xdr:rowOff>153307</xdr:rowOff>
    </xdr:to>
    <xdr:sp macro="" textlink="">
      <xdr:nvSpPr>
        <xdr:cNvPr id="156" name="円/楕円 155"/>
        <xdr:cNvSpPr/>
      </xdr:nvSpPr>
      <xdr:spPr>
        <a:xfrm>
          <a:off x="138430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138084</xdr:rowOff>
    </xdr:from>
    <xdr:ext cx="762000" cy="259045"/>
    <xdr:sp macro="" textlink="">
      <xdr:nvSpPr>
        <xdr:cNvPr id="157" name="テキスト ボックス 156"/>
        <xdr:cNvSpPr txBox="1"/>
      </xdr:nvSpPr>
      <xdr:spPr>
        <a:xfrm>
          <a:off x="13512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166007</xdr:rowOff>
    </xdr:from>
    <xdr:to>
      <xdr:col>19</xdr:col>
      <xdr:colOff>6350</xdr:colOff>
      <xdr:row>18</xdr:row>
      <xdr:rowOff>96157</xdr:rowOff>
    </xdr:to>
    <xdr:sp macro="" textlink="">
      <xdr:nvSpPr>
        <xdr:cNvPr id="158" name="円/楕円 157"/>
        <xdr:cNvSpPr/>
      </xdr:nvSpPr>
      <xdr:spPr>
        <a:xfrm>
          <a:off x="12954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80934</xdr:rowOff>
    </xdr:from>
    <xdr:ext cx="762000" cy="259045"/>
    <xdr:sp macro="" textlink="">
      <xdr:nvSpPr>
        <xdr:cNvPr id="159" name="テキスト ボックス 158"/>
        <xdr:cNvSpPr txBox="1"/>
      </xdr:nvSpPr>
      <xdr:spPr>
        <a:xfrm>
          <a:off x="126238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と比べ</a:t>
          </a:r>
          <a:r>
            <a:rPr kumimoji="1" lang="en-US" altLang="ja-JP" sz="1100">
              <a:solidFill>
                <a:sysClr val="windowText" lastClr="000000"/>
              </a:solidFill>
              <a:effectLst/>
              <a:latin typeface="+mn-lt"/>
              <a:ea typeface="+mn-ea"/>
              <a:cs typeface="+mn-cs"/>
            </a:rPr>
            <a:t>0.4</a:t>
          </a:r>
          <a:r>
            <a:rPr kumimoji="1" lang="ja-JP" altLang="en-US" sz="1100">
              <a:solidFill>
                <a:sysClr val="windowText" lastClr="000000"/>
              </a:solidFill>
              <a:effectLst/>
              <a:latin typeface="+mn-lt"/>
              <a:ea typeface="+mn-ea"/>
              <a:cs typeface="+mn-cs"/>
            </a:rPr>
            <a:t>％高いが、</a:t>
          </a:r>
          <a:r>
            <a:rPr kumimoji="1" lang="ja-JP" altLang="ja-JP" sz="1100">
              <a:solidFill>
                <a:sysClr val="windowText" lastClr="000000"/>
              </a:solidFill>
              <a:effectLst/>
              <a:latin typeface="+mn-lt"/>
              <a:ea typeface="+mn-ea"/>
              <a:cs typeface="+mn-cs"/>
            </a:rPr>
            <a:t>類似団体平均と比べると</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％、鳥取県平均と比べると</a:t>
          </a:r>
          <a:r>
            <a:rPr kumimoji="1" lang="en-US" altLang="ja-JP" sz="1100">
              <a:solidFill>
                <a:sysClr val="windowText" lastClr="000000"/>
              </a:solidFill>
              <a:effectLst/>
              <a:latin typeface="+mn-lt"/>
              <a:ea typeface="+mn-ea"/>
              <a:cs typeface="+mn-cs"/>
            </a:rPr>
            <a:t>5.8</a:t>
          </a:r>
          <a:r>
            <a:rPr kumimoji="1" lang="ja-JP" altLang="ja-JP" sz="1100">
              <a:solidFill>
                <a:sysClr val="windowText" lastClr="000000"/>
              </a:solidFill>
              <a:effectLst/>
              <a:latin typeface="+mn-lt"/>
              <a:ea typeface="+mn-ea"/>
              <a:cs typeface="+mn-cs"/>
            </a:rPr>
            <a:t>％低くなっている。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数値上昇の要因としては臨時福祉給付金事業約</a:t>
          </a:r>
          <a:r>
            <a:rPr kumimoji="1" lang="en-US" altLang="ja-JP" sz="1100">
              <a:solidFill>
                <a:sysClr val="windowText" lastClr="000000"/>
              </a:solidFill>
              <a:effectLst/>
              <a:latin typeface="+mn-lt"/>
              <a:ea typeface="+mn-ea"/>
              <a:cs typeface="+mn-cs"/>
            </a:rPr>
            <a:t>3,100</a:t>
          </a:r>
          <a:r>
            <a:rPr kumimoji="1" lang="ja-JP" altLang="en-US" sz="1100">
              <a:solidFill>
                <a:sysClr val="windowText" lastClr="000000"/>
              </a:solidFill>
              <a:effectLst/>
              <a:latin typeface="+mn-lt"/>
              <a:ea typeface="+mn-ea"/>
              <a:cs typeface="+mn-cs"/>
            </a:rPr>
            <a:t>万円、</a:t>
          </a:r>
          <a:r>
            <a:rPr lang="ja-JP" altLang="ja-JP" sz="1100" b="0" i="0" baseline="0">
              <a:solidFill>
                <a:sysClr val="windowText" lastClr="000000"/>
              </a:solidFill>
              <a:effectLst/>
              <a:latin typeface="+mn-lt"/>
              <a:ea typeface="+mn-ea"/>
              <a:cs typeface="+mn-cs"/>
            </a:rPr>
            <a:t>障害者介護・訓練等給付費</a:t>
          </a:r>
          <a:r>
            <a:rPr lang="ja-JP" altLang="en-US" sz="1100" b="0" i="0" baseline="0">
              <a:solidFill>
                <a:sysClr val="windowText" lastClr="000000"/>
              </a:solidFill>
              <a:effectLst/>
              <a:latin typeface="+mn-lt"/>
              <a:ea typeface="+mn-ea"/>
              <a:cs typeface="+mn-cs"/>
            </a:rPr>
            <a:t>約</a:t>
          </a:r>
          <a:r>
            <a:rPr lang="en-US" altLang="ja-JP" sz="1100" b="0" i="0" baseline="0">
              <a:solidFill>
                <a:sysClr val="windowText" lastClr="000000"/>
              </a:solidFill>
              <a:effectLst/>
              <a:latin typeface="+mn-lt"/>
              <a:ea typeface="+mn-ea"/>
              <a:cs typeface="+mn-cs"/>
            </a:rPr>
            <a:t>1,300</a:t>
          </a:r>
          <a:r>
            <a:rPr lang="ja-JP" altLang="en-US" sz="1100" b="0" i="0" baseline="0">
              <a:solidFill>
                <a:sysClr val="windowText" lastClr="000000"/>
              </a:solidFill>
              <a:effectLst/>
              <a:latin typeface="+mn-lt"/>
              <a:ea typeface="+mn-ea"/>
              <a:cs typeface="+mn-cs"/>
            </a:rPr>
            <a:t>万円の増に加え</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新事業として家庭保育給付金の増があげられる。</a:t>
          </a:r>
          <a:endParaRPr kumimoji="1" lang="en-US" altLang="ja-JP" sz="1100" b="0" i="0" baseline="0">
            <a:solidFill>
              <a:sysClr val="windowText" lastClr="000000"/>
            </a:solidFill>
            <a:effectLst/>
            <a:latin typeface="+mn-lt"/>
            <a:ea typeface="+mn-ea"/>
            <a:cs typeface="+mn-cs"/>
          </a:endParaRPr>
        </a:p>
        <a:p>
          <a:r>
            <a:rPr kumimoji="1" lang="ja-JP" altLang="ja-JP" sz="1100" b="0" i="0" baseline="0">
              <a:solidFill>
                <a:sysClr val="windowText" lastClr="000000"/>
              </a:solidFill>
              <a:effectLst/>
              <a:latin typeface="+mn-lt"/>
              <a:ea typeface="+mn-ea"/>
              <a:cs typeface="+mn-cs"/>
            </a:rPr>
            <a:t>　鳥取県平均を下回っている要因は他市町村にある福祉事務所が大山町にはないことが考えられる。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61685</xdr:rowOff>
    </xdr:to>
    <xdr:cxnSp macro="">
      <xdr:nvCxnSpPr>
        <xdr:cNvPr id="194" name="直線コネクタ 193"/>
        <xdr:cNvCxnSpPr/>
      </xdr:nvCxnSpPr>
      <xdr:spPr>
        <a:xfrm>
          <a:off x="3987800" y="9254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53</xdr:row>
      <xdr:rowOff>167822</xdr:rowOff>
    </xdr:to>
    <xdr:cxnSp macro="">
      <xdr:nvCxnSpPr>
        <xdr:cNvPr id="197" name="直線コネクタ 196"/>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9" name="テキスト ボックス 19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167822</xdr:rowOff>
    </xdr:to>
    <xdr:cxnSp macro="">
      <xdr:nvCxnSpPr>
        <xdr:cNvPr id="200" name="直線コネクタ 199"/>
        <xdr:cNvCxnSpPr/>
      </xdr:nvCxnSpPr>
      <xdr:spPr>
        <a:xfrm>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2" name="テキスト ボックス 201"/>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167822</xdr:rowOff>
    </xdr:to>
    <xdr:cxnSp macro="">
      <xdr:nvCxnSpPr>
        <xdr:cNvPr id="203" name="直線コネクタ 202"/>
        <xdr:cNvCxnSpPr/>
      </xdr:nvCxnSpPr>
      <xdr:spPr>
        <a:xfrm flipV="1">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05" name="テキスト ボックス 204"/>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7" name="テキスト ボックス 206"/>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13" name="円/楕円 212"/>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14"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15" name="円/楕円 214"/>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6" name="テキスト ボックス 215"/>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7" name="円/楕円 216"/>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8" name="テキスト ボックス 217"/>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9" name="円/楕円 218"/>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20" name="テキスト ボックス 219"/>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21" name="円/楕円 220"/>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22" name="テキスト ボックス 221"/>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前年度と比べると</a:t>
          </a:r>
          <a:r>
            <a:rPr kumimoji="1" lang="en-US" altLang="ja-JP" sz="1100">
              <a:solidFill>
                <a:sysClr val="windowText" lastClr="000000"/>
              </a:solidFill>
              <a:effectLst/>
              <a:latin typeface="+mn-lt"/>
              <a:ea typeface="+mn-ea"/>
              <a:cs typeface="+mn-cs"/>
            </a:rPr>
            <a:t>5.3</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類似団体平均と比べると</a:t>
          </a:r>
          <a:r>
            <a:rPr kumimoji="1" lang="en-US" altLang="ja-JP" sz="1100">
              <a:solidFill>
                <a:sysClr val="windowText" lastClr="000000"/>
              </a:solidFill>
              <a:effectLst/>
              <a:latin typeface="+mn-lt"/>
              <a:ea typeface="+mn-ea"/>
              <a:cs typeface="+mn-cs"/>
            </a:rPr>
            <a:t>4.6</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鳥取県平均と比べると</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％高くなっている。また、類似団体内順位では最下位の数値となった。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下水道事業の繰出基準の適正化により前年度と比べ繰出金の経常経費充当一般財源等が約</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4,600</a:t>
          </a:r>
          <a:r>
            <a:rPr kumimoji="1" lang="ja-JP" altLang="en-US" sz="1100">
              <a:solidFill>
                <a:sysClr val="windowText" lastClr="000000"/>
              </a:solidFill>
              <a:effectLst/>
              <a:latin typeface="+mn-lt"/>
              <a:ea typeface="+mn-ea"/>
              <a:cs typeface="+mn-cs"/>
            </a:rPr>
            <a:t>万円増となったことが、数値の大幅な悪化の要因となっている。</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また、建物の老朽化が進み維持補修経費などが増加傾向にあり、今後も増加することが見込まれ数値が悪化することが予想される。各施設の存続・廃止を含めた検討を行い、公共施設等総合管理計画（個別計画）の早期作成により、計画的な管理を図っていく。</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78015</xdr:rowOff>
    </xdr:from>
    <xdr:to>
      <xdr:col>24</xdr:col>
      <xdr:colOff>31750</xdr:colOff>
      <xdr:row>61</xdr:row>
      <xdr:rowOff>86178</xdr:rowOff>
    </xdr:to>
    <xdr:cxnSp macro="">
      <xdr:nvCxnSpPr>
        <xdr:cNvPr id="257" name="直線コネクタ 256"/>
        <xdr:cNvCxnSpPr/>
      </xdr:nvCxnSpPr>
      <xdr:spPr>
        <a:xfrm>
          <a:off x="15671800" y="9679215"/>
          <a:ext cx="838200" cy="86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158042</xdr:rowOff>
    </xdr:from>
    <xdr:ext cx="762000" cy="259045"/>
    <xdr:sp macro="" textlink="">
      <xdr:nvSpPr>
        <xdr:cNvPr id="258" name="その他平均値テキスト"/>
        <xdr:cNvSpPr txBox="1"/>
      </xdr:nvSpPr>
      <xdr:spPr>
        <a:xfrm>
          <a:off x="16598900" y="95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78015</xdr:rowOff>
    </xdr:from>
    <xdr:to>
      <xdr:col>22</xdr:col>
      <xdr:colOff>565150</xdr:colOff>
      <xdr:row>58</xdr:row>
      <xdr:rowOff>45357</xdr:rowOff>
    </xdr:to>
    <xdr:cxnSp macro="">
      <xdr:nvCxnSpPr>
        <xdr:cNvPr id="260" name="直線コネクタ 259"/>
        <xdr:cNvCxnSpPr/>
      </xdr:nvCxnSpPr>
      <xdr:spPr>
        <a:xfrm flipV="1">
          <a:off x="14782800" y="9679215"/>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122662</xdr:rowOff>
    </xdr:from>
    <xdr:ext cx="736600" cy="259045"/>
    <xdr:sp macro="" textlink="">
      <xdr:nvSpPr>
        <xdr:cNvPr id="262" name="テキスト ボックス 261"/>
        <xdr:cNvSpPr txBox="1"/>
      </xdr:nvSpPr>
      <xdr:spPr>
        <a:xfrm>
          <a:off x="15290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20865</xdr:rowOff>
    </xdr:from>
    <xdr:to>
      <xdr:col>21</xdr:col>
      <xdr:colOff>361950</xdr:colOff>
      <xdr:row>58</xdr:row>
      <xdr:rowOff>45357</xdr:rowOff>
    </xdr:to>
    <xdr:cxnSp macro="">
      <xdr:nvCxnSpPr>
        <xdr:cNvPr id="263" name="直線コネクタ 262"/>
        <xdr:cNvCxnSpPr/>
      </xdr:nvCxnSpPr>
      <xdr:spPr>
        <a:xfrm>
          <a:off x="13893800" y="97935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155320</xdr:rowOff>
    </xdr:from>
    <xdr:ext cx="762000" cy="259045"/>
    <xdr:sp macro="" textlink="">
      <xdr:nvSpPr>
        <xdr:cNvPr id="265" name="テキスト ボックス 264"/>
        <xdr:cNvSpPr txBox="1"/>
      </xdr:nvSpPr>
      <xdr:spPr>
        <a:xfrm>
          <a:off x="14401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29028</xdr:rowOff>
    </xdr:from>
    <xdr:to>
      <xdr:col>20</xdr:col>
      <xdr:colOff>158750</xdr:colOff>
      <xdr:row>57</xdr:row>
      <xdr:rowOff>20865</xdr:rowOff>
    </xdr:to>
    <xdr:cxnSp macro="">
      <xdr:nvCxnSpPr>
        <xdr:cNvPr id="266" name="直線コネクタ 265"/>
        <xdr:cNvCxnSpPr/>
      </xdr:nvCxnSpPr>
      <xdr:spPr>
        <a:xfrm>
          <a:off x="13004800" y="96302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8" name="テキスト ボックス 26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41020</xdr:rowOff>
    </xdr:from>
    <xdr:ext cx="762000" cy="259045"/>
    <xdr:sp macro="" textlink="">
      <xdr:nvSpPr>
        <xdr:cNvPr id="270" name="テキスト ボックス 269"/>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61</xdr:row>
      <xdr:rowOff>35378</xdr:rowOff>
    </xdr:from>
    <xdr:to>
      <xdr:col>24</xdr:col>
      <xdr:colOff>82550</xdr:colOff>
      <xdr:row>61</xdr:row>
      <xdr:rowOff>136978</xdr:rowOff>
    </xdr:to>
    <xdr:sp macro="" textlink="">
      <xdr:nvSpPr>
        <xdr:cNvPr id="276" name="円/楕円 275"/>
        <xdr:cNvSpPr/>
      </xdr:nvSpPr>
      <xdr:spPr>
        <a:xfrm>
          <a:off x="164592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115405</xdr:rowOff>
    </xdr:from>
    <xdr:ext cx="762000" cy="259045"/>
    <xdr:sp macro="" textlink="">
      <xdr:nvSpPr>
        <xdr:cNvPr id="277" name="その他該当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27215</xdr:rowOff>
    </xdr:from>
    <xdr:to>
      <xdr:col>22</xdr:col>
      <xdr:colOff>615950</xdr:colOff>
      <xdr:row>56</xdr:row>
      <xdr:rowOff>128815</xdr:rowOff>
    </xdr:to>
    <xdr:sp macro="" textlink="">
      <xdr:nvSpPr>
        <xdr:cNvPr id="278" name="円/楕円 277"/>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113592</xdr:rowOff>
    </xdr:from>
    <xdr:ext cx="736600" cy="259045"/>
    <xdr:sp macro="" textlink="">
      <xdr:nvSpPr>
        <xdr:cNvPr id="279" name="テキスト ボックス 278"/>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166007</xdr:rowOff>
    </xdr:from>
    <xdr:to>
      <xdr:col>21</xdr:col>
      <xdr:colOff>412750</xdr:colOff>
      <xdr:row>58</xdr:row>
      <xdr:rowOff>96157</xdr:rowOff>
    </xdr:to>
    <xdr:sp macro="" textlink="">
      <xdr:nvSpPr>
        <xdr:cNvPr id="280" name="円/楕円 279"/>
        <xdr:cNvSpPr/>
      </xdr:nvSpPr>
      <xdr:spPr>
        <a:xfrm>
          <a:off x="14732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80934</xdr:rowOff>
    </xdr:from>
    <xdr:ext cx="762000" cy="259045"/>
    <xdr:sp macro="" textlink="">
      <xdr:nvSpPr>
        <xdr:cNvPr id="281" name="テキスト ボックス 280"/>
        <xdr:cNvSpPr txBox="1"/>
      </xdr:nvSpPr>
      <xdr:spPr>
        <a:xfrm>
          <a:off x="14401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141515</xdr:rowOff>
    </xdr:from>
    <xdr:to>
      <xdr:col>20</xdr:col>
      <xdr:colOff>209550</xdr:colOff>
      <xdr:row>57</xdr:row>
      <xdr:rowOff>71665</xdr:rowOff>
    </xdr:to>
    <xdr:sp macro="" textlink="">
      <xdr:nvSpPr>
        <xdr:cNvPr id="282" name="円/楕円 281"/>
        <xdr:cNvSpPr/>
      </xdr:nvSpPr>
      <xdr:spPr>
        <a:xfrm>
          <a:off x="13843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56442</xdr:rowOff>
    </xdr:from>
    <xdr:ext cx="762000" cy="259045"/>
    <xdr:sp macro="" textlink="">
      <xdr:nvSpPr>
        <xdr:cNvPr id="283" name="テキスト ボックス 282"/>
        <xdr:cNvSpPr txBox="1"/>
      </xdr:nvSpPr>
      <xdr:spPr>
        <a:xfrm>
          <a:off x="13512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84" name="円/楕円 283"/>
        <xdr:cNvSpPr/>
      </xdr:nvSpPr>
      <xdr:spPr>
        <a:xfrm>
          <a:off x="12954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64605</xdr:rowOff>
    </xdr:from>
    <xdr:ext cx="762000" cy="259045"/>
    <xdr:sp macro="" textlink="">
      <xdr:nvSpPr>
        <xdr:cNvPr id="285" name="テキスト ボックス 284"/>
        <xdr:cNvSpPr txBox="1"/>
      </xdr:nvSpPr>
      <xdr:spPr>
        <a:xfrm>
          <a:off x="12623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前年度と比べ</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％低く</a:t>
          </a:r>
          <a:r>
            <a:rPr kumimoji="1" lang="ja-JP" altLang="ja-JP" sz="1100">
              <a:solidFill>
                <a:sysClr val="windowText" lastClr="000000"/>
              </a:solidFill>
              <a:effectLst/>
              <a:latin typeface="+mn-lt"/>
              <a:ea typeface="+mn-ea"/>
              <a:cs typeface="+mn-cs"/>
            </a:rPr>
            <a:t>、類似団体内平均と比べると</a:t>
          </a:r>
          <a:r>
            <a:rPr kumimoji="1" lang="en-US" altLang="ja-JP" sz="1100">
              <a:solidFill>
                <a:sysClr val="windowText" lastClr="000000"/>
              </a:solidFill>
              <a:effectLst/>
              <a:latin typeface="+mn-lt"/>
              <a:ea typeface="+mn-ea"/>
              <a:cs typeface="+mn-cs"/>
            </a:rPr>
            <a:t>4.9</a:t>
          </a:r>
          <a:r>
            <a:rPr kumimoji="1" lang="ja-JP" altLang="ja-JP" sz="1100">
              <a:solidFill>
                <a:sysClr val="windowText" lastClr="000000"/>
              </a:solidFill>
              <a:effectLst/>
              <a:latin typeface="+mn-lt"/>
              <a:ea typeface="+mn-ea"/>
              <a:cs typeface="+mn-cs"/>
            </a:rPr>
            <a:t>％、鳥取県平均と比べると</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％低くなっている。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類似団体や鳥取県平均と比較すると低い水準となっているが、今後も事務事業評価等により補助金の見直しを図り、この水準が維持できるよう努める。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105228</xdr:rowOff>
    </xdr:from>
    <xdr:to>
      <xdr:col>24</xdr:col>
      <xdr:colOff>31750</xdr:colOff>
      <xdr:row>35</xdr:row>
      <xdr:rowOff>64407</xdr:rowOff>
    </xdr:to>
    <xdr:cxnSp macro="">
      <xdr:nvCxnSpPr>
        <xdr:cNvPr id="320" name="直線コネクタ 319"/>
        <xdr:cNvCxnSpPr/>
      </xdr:nvCxnSpPr>
      <xdr:spPr>
        <a:xfrm flipV="1">
          <a:off x="15671800" y="59345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45555</xdr:rowOff>
    </xdr:from>
    <xdr:ext cx="762000" cy="259045"/>
    <xdr:sp macro="" textlink="">
      <xdr:nvSpPr>
        <xdr:cNvPr id="321" name="補助費等平均値テキスト"/>
        <xdr:cNvSpPr txBox="1"/>
      </xdr:nvSpPr>
      <xdr:spPr>
        <a:xfrm>
          <a:off x="16598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35</xdr:row>
      <xdr:rowOff>64407</xdr:rowOff>
    </xdr:to>
    <xdr:cxnSp macro="">
      <xdr:nvCxnSpPr>
        <xdr:cNvPr id="323" name="直線コネクタ 322"/>
        <xdr:cNvCxnSpPr/>
      </xdr:nvCxnSpPr>
      <xdr:spPr>
        <a:xfrm>
          <a:off x="14782800" y="603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40113</xdr:rowOff>
    </xdr:from>
    <xdr:ext cx="736600" cy="259045"/>
    <xdr:sp macro="" textlink="">
      <xdr:nvSpPr>
        <xdr:cNvPr id="325" name="テキスト ボックス 324"/>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137886</xdr:rowOff>
    </xdr:from>
    <xdr:to>
      <xdr:col>21</xdr:col>
      <xdr:colOff>361950</xdr:colOff>
      <xdr:row>35</xdr:row>
      <xdr:rowOff>31750</xdr:rowOff>
    </xdr:to>
    <xdr:cxnSp macro="">
      <xdr:nvCxnSpPr>
        <xdr:cNvPr id="326" name="直線コネクタ 325"/>
        <xdr:cNvCxnSpPr/>
      </xdr:nvCxnSpPr>
      <xdr:spPr>
        <a:xfrm>
          <a:off x="13893800" y="5967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40113</xdr:rowOff>
    </xdr:from>
    <xdr:ext cx="762000" cy="259045"/>
    <xdr:sp macro="" textlink="">
      <xdr:nvSpPr>
        <xdr:cNvPr id="328" name="テキスト ボックス 327"/>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137886</xdr:rowOff>
    </xdr:to>
    <xdr:cxnSp macro="">
      <xdr:nvCxnSpPr>
        <xdr:cNvPr id="329" name="直線コネクタ 328"/>
        <xdr:cNvCxnSpPr/>
      </xdr:nvCxnSpPr>
      <xdr:spPr>
        <a:xfrm>
          <a:off x="13004800" y="5956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50999</xdr:rowOff>
    </xdr:from>
    <xdr:ext cx="762000" cy="259045"/>
    <xdr:sp macro="" textlink="">
      <xdr:nvSpPr>
        <xdr:cNvPr id="331" name="テキスト ボックス 330"/>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18341</xdr:rowOff>
    </xdr:from>
    <xdr:ext cx="762000" cy="259045"/>
    <xdr:sp macro="" textlink="">
      <xdr:nvSpPr>
        <xdr:cNvPr id="333" name="テキスト ボックス 332"/>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54428</xdr:rowOff>
    </xdr:from>
    <xdr:to>
      <xdr:col>24</xdr:col>
      <xdr:colOff>82550</xdr:colOff>
      <xdr:row>34</xdr:row>
      <xdr:rowOff>156028</xdr:rowOff>
    </xdr:to>
    <xdr:sp macro="" textlink="">
      <xdr:nvSpPr>
        <xdr:cNvPr id="339" name="円/楕円 338"/>
        <xdr:cNvSpPr/>
      </xdr:nvSpPr>
      <xdr:spPr>
        <a:xfrm>
          <a:off x="16459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70955</xdr:rowOff>
    </xdr:from>
    <xdr:ext cx="762000" cy="259045"/>
    <xdr:sp macro="" textlink="">
      <xdr:nvSpPr>
        <xdr:cNvPr id="340" name="補助費等該当値テキスト"/>
        <xdr:cNvSpPr txBox="1"/>
      </xdr:nvSpPr>
      <xdr:spPr>
        <a:xfrm>
          <a:off x="16598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13607</xdr:rowOff>
    </xdr:from>
    <xdr:to>
      <xdr:col>22</xdr:col>
      <xdr:colOff>615950</xdr:colOff>
      <xdr:row>35</xdr:row>
      <xdr:rowOff>115207</xdr:rowOff>
    </xdr:to>
    <xdr:sp macro="" textlink="">
      <xdr:nvSpPr>
        <xdr:cNvPr id="341" name="円/楕円 340"/>
        <xdr:cNvSpPr/>
      </xdr:nvSpPr>
      <xdr:spPr>
        <a:xfrm>
          <a:off x="15621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125384</xdr:rowOff>
    </xdr:from>
    <xdr:ext cx="736600" cy="259045"/>
    <xdr:sp macro="" textlink="">
      <xdr:nvSpPr>
        <xdr:cNvPr id="342" name="テキスト ボックス 341"/>
        <xdr:cNvSpPr txBox="1"/>
      </xdr:nvSpPr>
      <xdr:spPr>
        <a:xfrm>
          <a:off x="15290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152400</xdr:rowOff>
    </xdr:from>
    <xdr:to>
      <xdr:col>21</xdr:col>
      <xdr:colOff>412750</xdr:colOff>
      <xdr:row>35</xdr:row>
      <xdr:rowOff>82550</xdr:rowOff>
    </xdr:to>
    <xdr:sp macro="" textlink="">
      <xdr:nvSpPr>
        <xdr:cNvPr id="343" name="円/楕円 342"/>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92727</xdr:rowOff>
    </xdr:from>
    <xdr:ext cx="762000" cy="259045"/>
    <xdr:sp macro="" textlink="">
      <xdr:nvSpPr>
        <xdr:cNvPr id="344" name="テキスト ボックス 343"/>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87086</xdr:rowOff>
    </xdr:from>
    <xdr:to>
      <xdr:col>20</xdr:col>
      <xdr:colOff>209550</xdr:colOff>
      <xdr:row>35</xdr:row>
      <xdr:rowOff>17236</xdr:rowOff>
    </xdr:to>
    <xdr:sp macro="" textlink="">
      <xdr:nvSpPr>
        <xdr:cNvPr id="345" name="円/楕円 344"/>
        <xdr:cNvSpPr/>
      </xdr:nvSpPr>
      <xdr:spPr>
        <a:xfrm>
          <a:off x="13843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27413</xdr:rowOff>
    </xdr:from>
    <xdr:ext cx="762000" cy="259045"/>
    <xdr:sp macro="" textlink="">
      <xdr:nvSpPr>
        <xdr:cNvPr id="346" name="テキスト ボックス 345"/>
        <xdr:cNvSpPr txBox="1"/>
      </xdr:nvSpPr>
      <xdr:spPr>
        <a:xfrm>
          <a:off x="13512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47" name="円/楕円 346"/>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48" name="テキスト ボックス 347"/>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類似団体平均と比べると</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％、鳥取県平均と比べると</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元利償還金は前年度とほぼ横ばいで推移したが、</a:t>
          </a:r>
          <a:r>
            <a:rPr kumimoji="1" lang="ja-JP" altLang="ja-JP" sz="1100">
              <a:solidFill>
                <a:schemeClr val="dk1"/>
              </a:solidFill>
              <a:effectLst/>
              <a:latin typeface="+mn-lt"/>
              <a:ea typeface="+mn-ea"/>
              <a:cs typeface="+mn-cs"/>
            </a:rPr>
            <a:t>合併算定替措置の縮減による普通交付税の減、法人住民税の減による町税収入の減が主な要因となり、分母となる経常一般財源等総額が減となったことにより、前年度と比べ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数値が</a:t>
          </a:r>
          <a:r>
            <a:rPr kumimoji="1" lang="ja-JP" altLang="ja-JP" sz="1100">
              <a:solidFill>
                <a:schemeClr val="dk1"/>
              </a:solidFill>
              <a:effectLst/>
              <a:latin typeface="+mn-lt"/>
              <a:ea typeface="+mn-ea"/>
              <a:cs typeface="+mn-cs"/>
            </a:rPr>
            <a:t>上昇し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solidFill>
              <a:srgbClr val="FF0000"/>
            </a:solidFill>
            <a:effectLst/>
          </a:endParaRP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85089</xdr:rowOff>
    </xdr:from>
    <xdr:to>
      <xdr:col>7</xdr:col>
      <xdr:colOff>15875</xdr:colOff>
      <xdr:row>79</xdr:row>
      <xdr:rowOff>115570</xdr:rowOff>
    </xdr:to>
    <xdr:cxnSp macro="">
      <xdr:nvCxnSpPr>
        <xdr:cNvPr id="381" name="直線コネクタ 380"/>
        <xdr:cNvCxnSpPr/>
      </xdr:nvCxnSpPr>
      <xdr:spPr>
        <a:xfrm>
          <a:off x="3987800" y="136296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107966</xdr:rowOff>
    </xdr:from>
    <xdr:ext cx="762000" cy="259045"/>
    <xdr:sp macro="" textlink="">
      <xdr:nvSpPr>
        <xdr:cNvPr id="382" name="公債費平均値テキスト"/>
        <xdr:cNvSpPr txBox="1"/>
      </xdr:nvSpPr>
      <xdr:spPr>
        <a:xfrm>
          <a:off x="4914900" y="13309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54611</xdr:rowOff>
    </xdr:from>
    <xdr:to>
      <xdr:col>5</xdr:col>
      <xdr:colOff>549275</xdr:colOff>
      <xdr:row>79</xdr:row>
      <xdr:rowOff>85089</xdr:rowOff>
    </xdr:to>
    <xdr:cxnSp macro="">
      <xdr:nvCxnSpPr>
        <xdr:cNvPr id="384" name="直線コネクタ 383"/>
        <xdr:cNvCxnSpPr/>
      </xdr:nvCxnSpPr>
      <xdr:spPr>
        <a:xfrm>
          <a:off x="3098800" y="13599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39388</xdr:rowOff>
    </xdr:from>
    <xdr:ext cx="736600" cy="259045"/>
    <xdr:sp macro="" textlink="">
      <xdr:nvSpPr>
        <xdr:cNvPr id="386" name="テキスト ボックス 385"/>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54611</xdr:rowOff>
    </xdr:from>
    <xdr:to>
      <xdr:col>4</xdr:col>
      <xdr:colOff>346075</xdr:colOff>
      <xdr:row>79</xdr:row>
      <xdr:rowOff>153670</xdr:rowOff>
    </xdr:to>
    <xdr:cxnSp macro="">
      <xdr:nvCxnSpPr>
        <xdr:cNvPr id="387" name="直線コネクタ 386"/>
        <xdr:cNvCxnSpPr/>
      </xdr:nvCxnSpPr>
      <xdr:spPr>
        <a:xfrm flipV="1">
          <a:off x="2209800" y="135991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115588</xdr:rowOff>
    </xdr:from>
    <xdr:ext cx="762000" cy="259045"/>
    <xdr:sp macro="" textlink="">
      <xdr:nvSpPr>
        <xdr:cNvPr id="389" name="テキスト ボックス 388"/>
        <xdr:cNvSpPr txBox="1"/>
      </xdr:nvSpPr>
      <xdr:spPr>
        <a:xfrm>
          <a:off x="2717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153670</xdr:rowOff>
    </xdr:from>
    <xdr:to>
      <xdr:col>3</xdr:col>
      <xdr:colOff>142875</xdr:colOff>
      <xdr:row>80</xdr:row>
      <xdr:rowOff>165100</xdr:rowOff>
    </xdr:to>
    <xdr:cxnSp macro="">
      <xdr:nvCxnSpPr>
        <xdr:cNvPr id="390" name="直線コネクタ 389"/>
        <xdr:cNvCxnSpPr/>
      </xdr:nvCxnSpPr>
      <xdr:spPr>
        <a:xfrm flipV="1">
          <a:off x="1320800" y="136982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138447</xdr:rowOff>
    </xdr:from>
    <xdr:ext cx="762000" cy="259045"/>
    <xdr:sp macro="" textlink="">
      <xdr:nvSpPr>
        <xdr:cNvPr id="392" name="テキスト ボックス 391"/>
        <xdr:cNvSpPr txBox="1"/>
      </xdr:nvSpPr>
      <xdr:spPr>
        <a:xfrm>
          <a:off x="1828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94" name="テキスト ボックス 393"/>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64770</xdr:rowOff>
    </xdr:from>
    <xdr:to>
      <xdr:col>7</xdr:col>
      <xdr:colOff>66675</xdr:colOff>
      <xdr:row>79</xdr:row>
      <xdr:rowOff>166370</xdr:rowOff>
    </xdr:to>
    <xdr:sp macro="" textlink="">
      <xdr:nvSpPr>
        <xdr:cNvPr id="400" name="円/楕円 399"/>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36847</xdr:rowOff>
    </xdr:from>
    <xdr:ext cx="762000" cy="259045"/>
    <xdr:sp macro="" textlink="">
      <xdr:nvSpPr>
        <xdr:cNvPr id="401" name="公債費該当値テキスト"/>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34289</xdr:rowOff>
    </xdr:from>
    <xdr:to>
      <xdr:col>5</xdr:col>
      <xdr:colOff>600075</xdr:colOff>
      <xdr:row>79</xdr:row>
      <xdr:rowOff>135889</xdr:rowOff>
    </xdr:to>
    <xdr:sp macro="" textlink="">
      <xdr:nvSpPr>
        <xdr:cNvPr id="402" name="円/楕円 401"/>
        <xdr:cNvSpPr/>
      </xdr:nvSpPr>
      <xdr:spPr>
        <a:xfrm>
          <a:off x="3937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120666</xdr:rowOff>
    </xdr:from>
    <xdr:ext cx="736600" cy="259045"/>
    <xdr:sp macro="" textlink="">
      <xdr:nvSpPr>
        <xdr:cNvPr id="403" name="テキスト ボックス 402"/>
        <xdr:cNvSpPr txBox="1"/>
      </xdr:nvSpPr>
      <xdr:spPr>
        <a:xfrm>
          <a:off x="3606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3811</xdr:rowOff>
    </xdr:from>
    <xdr:to>
      <xdr:col>4</xdr:col>
      <xdr:colOff>396875</xdr:colOff>
      <xdr:row>79</xdr:row>
      <xdr:rowOff>105411</xdr:rowOff>
    </xdr:to>
    <xdr:sp macro="" textlink="">
      <xdr:nvSpPr>
        <xdr:cNvPr id="404" name="円/楕円 403"/>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405" name="テキスト ボックス 404"/>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102870</xdr:rowOff>
    </xdr:from>
    <xdr:to>
      <xdr:col>3</xdr:col>
      <xdr:colOff>193675</xdr:colOff>
      <xdr:row>80</xdr:row>
      <xdr:rowOff>33020</xdr:rowOff>
    </xdr:to>
    <xdr:sp macro="" textlink="">
      <xdr:nvSpPr>
        <xdr:cNvPr id="406" name="円/楕円 405"/>
        <xdr:cNvSpPr/>
      </xdr:nvSpPr>
      <xdr:spPr>
        <a:xfrm>
          <a:off x="2159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17797</xdr:rowOff>
    </xdr:from>
    <xdr:ext cx="762000" cy="259045"/>
    <xdr:sp macro="" textlink="">
      <xdr:nvSpPr>
        <xdr:cNvPr id="407" name="テキスト ボックス 406"/>
        <xdr:cNvSpPr txBox="1"/>
      </xdr:nvSpPr>
      <xdr:spPr>
        <a:xfrm>
          <a:off x="1828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114300</xdr:rowOff>
    </xdr:from>
    <xdr:to>
      <xdr:col>1</xdr:col>
      <xdr:colOff>676275</xdr:colOff>
      <xdr:row>81</xdr:row>
      <xdr:rowOff>44450</xdr:rowOff>
    </xdr:to>
    <xdr:sp macro="" textlink="">
      <xdr:nvSpPr>
        <xdr:cNvPr id="408" name="円/楕円 407"/>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29227</xdr:rowOff>
    </xdr:from>
    <xdr:ext cx="762000" cy="259045"/>
    <xdr:sp macro="" textlink="">
      <xdr:nvSpPr>
        <xdr:cNvPr id="409" name="テキスト ボックス 408"/>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前年度と比べると</a:t>
          </a:r>
          <a:r>
            <a:rPr kumimoji="1" lang="en-US" altLang="ja-JP" sz="1100">
              <a:solidFill>
                <a:sysClr val="windowText" lastClr="000000"/>
              </a:solidFill>
              <a:effectLst/>
              <a:latin typeface="+mn-lt"/>
              <a:ea typeface="+mn-ea"/>
              <a:cs typeface="+mn-cs"/>
            </a:rPr>
            <a:t>5.9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した。類似団体内平均と比べると</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高くなっているが、</a:t>
          </a:r>
          <a:r>
            <a:rPr kumimoji="1" lang="ja-JP" altLang="ja-JP" sz="1100">
              <a:solidFill>
                <a:sysClr val="windowText" lastClr="000000"/>
              </a:solidFill>
              <a:effectLst/>
              <a:latin typeface="+mn-lt"/>
              <a:ea typeface="+mn-ea"/>
              <a:cs typeface="+mn-cs"/>
            </a:rPr>
            <a:t>鳥取県平均と比べると</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％低くなっている。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合併算定替措置の縮減による普通交付税の減により分母となる経常一般財源総額が減少したこと、下水道事業の繰出基準の適正化により繰出金の経常経費充当一般財源等が増加したことが数値上昇の要因となっている。</a:t>
          </a:r>
          <a:endParaRPr kumimoji="1" lang="en-US" altLang="ja-JP" sz="1100">
            <a:solidFill>
              <a:sysClr val="windowText" lastClr="000000"/>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xdr:rowOff>
    </xdr:from>
    <xdr:to>
      <xdr:col>24</xdr:col>
      <xdr:colOff>31750</xdr:colOff>
      <xdr:row>77</xdr:row>
      <xdr:rowOff>167005</xdr:rowOff>
    </xdr:to>
    <xdr:cxnSp macro="">
      <xdr:nvCxnSpPr>
        <xdr:cNvPr id="438" name="直線コネクタ 437"/>
        <xdr:cNvCxnSpPr/>
      </xdr:nvCxnSpPr>
      <xdr:spPr>
        <a:xfrm>
          <a:off x="15671800" y="13031470"/>
          <a:ext cx="8382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41291</xdr:rowOff>
    </xdr:from>
    <xdr:ext cx="762000" cy="259045"/>
    <xdr:sp macro="" textlink="">
      <xdr:nvSpPr>
        <xdr:cNvPr id="439" name="公債費以外平均値テキスト"/>
        <xdr:cNvSpPr txBox="1"/>
      </xdr:nvSpPr>
      <xdr:spPr>
        <a:xfrm>
          <a:off x="16598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xdr:rowOff>
    </xdr:from>
    <xdr:to>
      <xdr:col>22</xdr:col>
      <xdr:colOff>565150</xdr:colOff>
      <xdr:row>76</xdr:row>
      <xdr:rowOff>121286</xdr:rowOff>
    </xdr:to>
    <xdr:cxnSp macro="">
      <xdr:nvCxnSpPr>
        <xdr:cNvPr id="441" name="直線コネクタ 440"/>
        <xdr:cNvCxnSpPr/>
      </xdr:nvCxnSpPr>
      <xdr:spPr>
        <a:xfrm flipV="1">
          <a:off x="14782800" y="130314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111141</xdr:rowOff>
    </xdr:from>
    <xdr:ext cx="736600" cy="259045"/>
    <xdr:sp macro="" textlink="">
      <xdr:nvSpPr>
        <xdr:cNvPr id="443" name="テキスト ボックス 442"/>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109855</xdr:rowOff>
    </xdr:from>
    <xdr:to>
      <xdr:col>21</xdr:col>
      <xdr:colOff>361950</xdr:colOff>
      <xdr:row>76</xdr:row>
      <xdr:rowOff>121286</xdr:rowOff>
    </xdr:to>
    <xdr:cxnSp macro="">
      <xdr:nvCxnSpPr>
        <xdr:cNvPr id="444" name="直線コネクタ 443"/>
        <xdr:cNvCxnSpPr/>
      </xdr:nvCxnSpPr>
      <xdr:spPr>
        <a:xfrm>
          <a:off x="13893800" y="1296860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159402</xdr:rowOff>
    </xdr:from>
    <xdr:ext cx="762000" cy="259045"/>
    <xdr:sp macro="" textlink="">
      <xdr:nvSpPr>
        <xdr:cNvPr id="446" name="テキスト ボックス 445"/>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35560</xdr:rowOff>
    </xdr:from>
    <xdr:to>
      <xdr:col>20</xdr:col>
      <xdr:colOff>158750</xdr:colOff>
      <xdr:row>75</xdr:row>
      <xdr:rowOff>109855</xdr:rowOff>
    </xdr:to>
    <xdr:cxnSp macro="">
      <xdr:nvCxnSpPr>
        <xdr:cNvPr id="447" name="直線コネクタ 446"/>
        <xdr:cNvCxnSpPr/>
      </xdr:nvCxnSpPr>
      <xdr:spPr>
        <a:xfrm>
          <a:off x="13004800" y="128943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49" name="テキスト ボックス 448"/>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19702</xdr:rowOff>
    </xdr:from>
    <xdr:ext cx="762000" cy="259045"/>
    <xdr:sp macro="" textlink="">
      <xdr:nvSpPr>
        <xdr:cNvPr id="451" name="テキスト ボックス 450"/>
        <xdr:cNvSpPr txBox="1"/>
      </xdr:nvSpPr>
      <xdr:spPr>
        <a:xfrm>
          <a:off x="12623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116205</xdr:rowOff>
    </xdr:from>
    <xdr:to>
      <xdr:col>24</xdr:col>
      <xdr:colOff>82550</xdr:colOff>
      <xdr:row>78</xdr:row>
      <xdr:rowOff>46355</xdr:rowOff>
    </xdr:to>
    <xdr:sp macro="" textlink="">
      <xdr:nvSpPr>
        <xdr:cNvPr id="457" name="円/楕円 456"/>
        <xdr:cNvSpPr/>
      </xdr:nvSpPr>
      <xdr:spPr>
        <a:xfrm>
          <a:off x="164592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88282</xdr:rowOff>
    </xdr:from>
    <xdr:ext cx="762000" cy="259045"/>
    <xdr:sp macro="" textlink="">
      <xdr:nvSpPr>
        <xdr:cNvPr id="458" name="公債費以外該当値テキスト"/>
        <xdr:cNvSpPr txBox="1"/>
      </xdr:nvSpPr>
      <xdr:spPr>
        <a:xfrm>
          <a:off x="165989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121920</xdr:rowOff>
    </xdr:from>
    <xdr:to>
      <xdr:col>22</xdr:col>
      <xdr:colOff>615950</xdr:colOff>
      <xdr:row>76</xdr:row>
      <xdr:rowOff>52070</xdr:rowOff>
    </xdr:to>
    <xdr:sp macro="" textlink="">
      <xdr:nvSpPr>
        <xdr:cNvPr id="459" name="円/楕円 458"/>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62247</xdr:rowOff>
    </xdr:from>
    <xdr:ext cx="736600" cy="259045"/>
    <xdr:sp macro="" textlink="">
      <xdr:nvSpPr>
        <xdr:cNvPr id="460" name="テキスト ボックス 459"/>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70486</xdr:rowOff>
    </xdr:from>
    <xdr:to>
      <xdr:col>21</xdr:col>
      <xdr:colOff>412750</xdr:colOff>
      <xdr:row>77</xdr:row>
      <xdr:rowOff>636</xdr:rowOff>
    </xdr:to>
    <xdr:sp macro="" textlink="">
      <xdr:nvSpPr>
        <xdr:cNvPr id="461" name="円/楕円 460"/>
        <xdr:cNvSpPr/>
      </xdr:nvSpPr>
      <xdr:spPr>
        <a:xfrm>
          <a:off x="14732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156863</xdr:rowOff>
    </xdr:from>
    <xdr:ext cx="762000" cy="259045"/>
    <xdr:sp macro="" textlink="">
      <xdr:nvSpPr>
        <xdr:cNvPr id="462" name="テキスト ボックス 461"/>
        <xdr:cNvSpPr txBox="1"/>
      </xdr:nvSpPr>
      <xdr:spPr>
        <a:xfrm>
          <a:off x="14401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59055</xdr:rowOff>
    </xdr:from>
    <xdr:to>
      <xdr:col>20</xdr:col>
      <xdr:colOff>209550</xdr:colOff>
      <xdr:row>75</xdr:row>
      <xdr:rowOff>160655</xdr:rowOff>
    </xdr:to>
    <xdr:sp macro="" textlink="">
      <xdr:nvSpPr>
        <xdr:cNvPr id="463" name="円/楕円 462"/>
        <xdr:cNvSpPr/>
      </xdr:nvSpPr>
      <xdr:spPr>
        <a:xfrm>
          <a:off x="13843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170832</xdr:rowOff>
    </xdr:from>
    <xdr:ext cx="762000" cy="259045"/>
    <xdr:sp macro="" textlink="">
      <xdr:nvSpPr>
        <xdr:cNvPr id="464" name="テキスト ボックス 463"/>
        <xdr:cNvSpPr txBox="1"/>
      </xdr:nvSpPr>
      <xdr:spPr>
        <a:xfrm>
          <a:off x="13512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156210</xdr:rowOff>
    </xdr:from>
    <xdr:to>
      <xdr:col>19</xdr:col>
      <xdr:colOff>6350</xdr:colOff>
      <xdr:row>75</xdr:row>
      <xdr:rowOff>86360</xdr:rowOff>
    </xdr:to>
    <xdr:sp macro="" textlink="">
      <xdr:nvSpPr>
        <xdr:cNvPr id="465" name="円/楕円 464"/>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96537</xdr:rowOff>
    </xdr:from>
    <xdr:ext cx="762000" cy="259045"/>
    <xdr:sp macro="" textlink="">
      <xdr:nvSpPr>
        <xdr:cNvPr id="466" name="テキスト ボックス 465"/>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鳥取県大山町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171074</xdr:rowOff>
    </xdr:from>
    <xdr:to>
      <xdr:col>4</xdr:col>
      <xdr:colOff>1117600</xdr:colOff>
      <xdr:row>17</xdr:row>
      <xdr:rowOff>10551</xdr:rowOff>
    </xdr:to>
    <xdr:cxnSp macro="">
      <xdr:nvCxnSpPr>
        <xdr:cNvPr id="50" name="直線コネクタ 49"/>
        <xdr:cNvCxnSpPr/>
      </xdr:nvCxnSpPr>
      <xdr:spPr bwMode="auto">
        <a:xfrm flipV="1">
          <a:off x="5003800" y="2961899"/>
          <a:ext cx="647700" cy="1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34706</xdr:rowOff>
    </xdr:from>
    <xdr:ext cx="762000" cy="259045"/>
    <xdr:sp macro="" textlink="">
      <xdr:nvSpPr>
        <xdr:cNvPr id="51" name="人口1人当たり決算額の推移平均値テキスト130"/>
        <xdr:cNvSpPr txBox="1"/>
      </xdr:nvSpPr>
      <xdr:spPr>
        <a:xfrm>
          <a:off x="5740400" y="299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8098</xdr:rowOff>
    </xdr:from>
    <xdr:to>
      <xdr:col>4</xdr:col>
      <xdr:colOff>469900</xdr:colOff>
      <xdr:row>17</xdr:row>
      <xdr:rowOff>10551</xdr:rowOff>
    </xdr:to>
    <xdr:cxnSp macro="">
      <xdr:nvCxnSpPr>
        <xdr:cNvPr id="53" name="直線コネクタ 52"/>
        <xdr:cNvCxnSpPr/>
      </xdr:nvCxnSpPr>
      <xdr:spPr bwMode="auto">
        <a:xfrm>
          <a:off x="4305300" y="2970373"/>
          <a:ext cx="698500" cy="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116735</xdr:rowOff>
    </xdr:from>
    <xdr:ext cx="736600" cy="259045"/>
    <xdr:sp macro="" textlink="">
      <xdr:nvSpPr>
        <xdr:cNvPr id="55" name="テキスト ボックス 54"/>
        <xdr:cNvSpPr txBox="1"/>
      </xdr:nvSpPr>
      <xdr:spPr>
        <a:xfrm>
          <a:off x="4622800" y="3079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8098</xdr:rowOff>
    </xdr:from>
    <xdr:to>
      <xdr:col>3</xdr:col>
      <xdr:colOff>904875</xdr:colOff>
      <xdr:row>17</xdr:row>
      <xdr:rowOff>62642</xdr:rowOff>
    </xdr:to>
    <xdr:cxnSp macro="">
      <xdr:nvCxnSpPr>
        <xdr:cNvPr id="56" name="直線コネクタ 55"/>
        <xdr:cNvCxnSpPr/>
      </xdr:nvCxnSpPr>
      <xdr:spPr bwMode="auto">
        <a:xfrm flipV="1">
          <a:off x="3606800" y="2970373"/>
          <a:ext cx="698500" cy="5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127434</xdr:rowOff>
    </xdr:from>
    <xdr:ext cx="762000" cy="259045"/>
    <xdr:sp macro="" textlink="">
      <xdr:nvSpPr>
        <xdr:cNvPr id="58" name="テキスト ボックス 57"/>
        <xdr:cNvSpPr txBox="1"/>
      </xdr:nvSpPr>
      <xdr:spPr>
        <a:xfrm>
          <a:off x="3924300" y="3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45100</xdr:rowOff>
    </xdr:from>
    <xdr:to>
      <xdr:col>3</xdr:col>
      <xdr:colOff>206375</xdr:colOff>
      <xdr:row>17</xdr:row>
      <xdr:rowOff>62642</xdr:rowOff>
    </xdr:to>
    <xdr:cxnSp macro="">
      <xdr:nvCxnSpPr>
        <xdr:cNvPr id="59" name="直線コネクタ 58"/>
        <xdr:cNvCxnSpPr/>
      </xdr:nvCxnSpPr>
      <xdr:spPr bwMode="auto">
        <a:xfrm>
          <a:off x="2908300" y="3007375"/>
          <a:ext cx="698500" cy="17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150202</xdr:rowOff>
    </xdr:from>
    <xdr:ext cx="762000" cy="259045"/>
    <xdr:sp macro="" textlink="">
      <xdr:nvSpPr>
        <xdr:cNvPr id="61" name="テキスト ボックス 60"/>
        <xdr:cNvSpPr txBox="1"/>
      </xdr:nvSpPr>
      <xdr:spPr>
        <a:xfrm>
          <a:off x="32258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124568</xdr:rowOff>
    </xdr:from>
    <xdr:ext cx="762000" cy="259045"/>
    <xdr:sp macro="" textlink="">
      <xdr:nvSpPr>
        <xdr:cNvPr id="63" name="テキスト ボックス 62"/>
        <xdr:cNvSpPr txBox="1"/>
      </xdr:nvSpPr>
      <xdr:spPr>
        <a:xfrm>
          <a:off x="25273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120274</xdr:rowOff>
    </xdr:from>
    <xdr:to>
      <xdr:col>5</xdr:col>
      <xdr:colOff>34925</xdr:colOff>
      <xdr:row>17</xdr:row>
      <xdr:rowOff>50424</xdr:rowOff>
    </xdr:to>
    <xdr:sp macro="" textlink="">
      <xdr:nvSpPr>
        <xdr:cNvPr id="69" name="円/楕円 68"/>
        <xdr:cNvSpPr/>
      </xdr:nvSpPr>
      <xdr:spPr bwMode="auto">
        <a:xfrm>
          <a:off x="5600700" y="291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136801</xdr:rowOff>
    </xdr:from>
    <xdr:ext cx="762000" cy="259045"/>
    <xdr:sp macro="" textlink="">
      <xdr:nvSpPr>
        <xdr:cNvPr id="70" name="人口1人当たり決算額の推移該当値テキスト130"/>
        <xdr:cNvSpPr txBox="1"/>
      </xdr:nvSpPr>
      <xdr:spPr>
        <a:xfrm>
          <a:off x="5740400" y="27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127,966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131201</xdr:rowOff>
    </xdr:from>
    <xdr:to>
      <xdr:col>4</xdr:col>
      <xdr:colOff>520700</xdr:colOff>
      <xdr:row>17</xdr:row>
      <xdr:rowOff>61351</xdr:rowOff>
    </xdr:to>
    <xdr:sp macro="" textlink="">
      <xdr:nvSpPr>
        <xdr:cNvPr id="71" name="円/楕円 70"/>
        <xdr:cNvSpPr/>
      </xdr:nvSpPr>
      <xdr:spPr bwMode="auto">
        <a:xfrm>
          <a:off x="4953000" y="2922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71528</xdr:rowOff>
    </xdr:from>
    <xdr:ext cx="736600" cy="259045"/>
    <xdr:sp macro="" textlink="">
      <xdr:nvSpPr>
        <xdr:cNvPr id="72" name="テキスト ボックス 71"/>
        <xdr:cNvSpPr txBox="1"/>
      </xdr:nvSpPr>
      <xdr:spPr>
        <a:xfrm>
          <a:off x="4622800" y="2690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126,532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128748</xdr:rowOff>
    </xdr:from>
    <xdr:to>
      <xdr:col>3</xdr:col>
      <xdr:colOff>955675</xdr:colOff>
      <xdr:row>17</xdr:row>
      <xdr:rowOff>58898</xdr:rowOff>
    </xdr:to>
    <xdr:sp macro="" textlink="">
      <xdr:nvSpPr>
        <xdr:cNvPr id="73" name="円/楕円 72"/>
        <xdr:cNvSpPr/>
      </xdr:nvSpPr>
      <xdr:spPr bwMode="auto">
        <a:xfrm>
          <a:off x="4254500" y="291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69075</xdr:rowOff>
    </xdr:from>
    <xdr:ext cx="762000" cy="259045"/>
    <xdr:sp macro="" textlink="">
      <xdr:nvSpPr>
        <xdr:cNvPr id="74" name="テキスト ボックス 73"/>
        <xdr:cNvSpPr txBox="1"/>
      </xdr:nvSpPr>
      <xdr:spPr>
        <a:xfrm>
          <a:off x="3924300" y="268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126,854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11842</xdr:rowOff>
    </xdr:from>
    <xdr:to>
      <xdr:col>3</xdr:col>
      <xdr:colOff>257175</xdr:colOff>
      <xdr:row>17</xdr:row>
      <xdr:rowOff>113442</xdr:rowOff>
    </xdr:to>
    <xdr:sp macro="" textlink="">
      <xdr:nvSpPr>
        <xdr:cNvPr id="75" name="円/楕円 74"/>
        <xdr:cNvSpPr/>
      </xdr:nvSpPr>
      <xdr:spPr bwMode="auto">
        <a:xfrm>
          <a:off x="3556000" y="297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123619</xdr:rowOff>
    </xdr:from>
    <xdr:ext cx="762000" cy="259045"/>
    <xdr:sp macro="" textlink="">
      <xdr:nvSpPr>
        <xdr:cNvPr id="76" name="テキスト ボックス 75"/>
        <xdr:cNvSpPr txBox="1"/>
      </xdr:nvSpPr>
      <xdr:spPr>
        <a:xfrm>
          <a:off x="3225800" y="274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119,696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165750</xdr:rowOff>
    </xdr:from>
    <xdr:to>
      <xdr:col>2</xdr:col>
      <xdr:colOff>692150</xdr:colOff>
      <xdr:row>17</xdr:row>
      <xdr:rowOff>95900</xdr:rowOff>
    </xdr:to>
    <xdr:sp macro="" textlink="">
      <xdr:nvSpPr>
        <xdr:cNvPr id="77" name="円/楕円 76"/>
        <xdr:cNvSpPr/>
      </xdr:nvSpPr>
      <xdr:spPr bwMode="auto">
        <a:xfrm>
          <a:off x="2857500" y="295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106077</xdr:rowOff>
    </xdr:from>
    <xdr:ext cx="762000" cy="259045"/>
    <xdr:sp macro="" textlink="">
      <xdr:nvSpPr>
        <xdr:cNvPr id="78" name="テキスト ボックス 77"/>
        <xdr:cNvSpPr txBox="1"/>
      </xdr:nvSpPr>
      <xdr:spPr>
        <a:xfrm>
          <a:off x="2527300" y="272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116050</xdr:rowOff>
    </xdr:from>
    <xdr:to>
      <xdr:col>4</xdr:col>
      <xdr:colOff>1117600</xdr:colOff>
      <xdr:row>35</xdr:row>
      <xdr:rowOff>224978</xdr:rowOff>
    </xdr:to>
    <xdr:cxnSp macro="">
      <xdr:nvCxnSpPr>
        <xdr:cNvPr id="110" name="直線コネクタ 109"/>
        <xdr:cNvCxnSpPr/>
      </xdr:nvCxnSpPr>
      <xdr:spPr bwMode="auto">
        <a:xfrm flipV="1">
          <a:off x="5003800" y="6726400"/>
          <a:ext cx="647700" cy="10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135305</xdr:rowOff>
    </xdr:from>
    <xdr:ext cx="762000" cy="259045"/>
    <xdr:sp macro="" textlink="">
      <xdr:nvSpPr>
        <xdr:cNvPr id="111" name="人口1人当たり決算額の推移平均値テキスト445"/>
        <xdr:cNvSpPr txBox="1"/>
      </xdr:nvSpPr>
      <xdr:spPr>
        <a:xfrm>
          <a:off x="5740400" y="67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224978</xdr:rowOff>
    </xdr:from>
    <xdr:to>
      <xdr:col>4</xdr:col>
      <xdr:colOff>469900</xdr:colOff>
      <xdr:row>35</xdr:row>
      <xdr:rowOff>231745</xdr:rowOff>
    </xdr:to>
    <xdr:cxnSp macro="">
      <xdr:nvCxnSpPr>
        <xdr:cNvPr id="113" name="直線コネクタ 112"/>
        <xdr:cNvCxnSpPr/>
      </xdr:nvCxnSpPr>
      <xdr:spPr bwMode="auto">
        <a:xfrm flipV="1">
          <a:off x="4305300" y="6835328"/>
          <a:ext cx="6985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5" name="テキスト ボックス 114"/>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38691</xdr:rowOff>
    </xdr:from>
    <xdr:to>
      <xdr:col>3</xdr:col>
      <xdr:colOff>904875</xdr:colOff>
      <xdr:row>35</xdr:row>
      <xdr:rowOff>231745</xdr:rowOff>
    </xdr:to>
    <xdr:cxnSp macro="">
      <xdr:nvCxnSpPr>
        <xdr:cNvPr id="116" name="直線コネクタ 115"/>
        <xdr:cNvCxnSpPr/>
      </xdr:nvCxnSpPr>
      <xdr:spPr bwMode="auto">
        <a:xfrm>
          <a:off x="3606800" y="6649041"/>
          <a:ext cx="698500" cy="193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181279</xdr:rowOff>
    </xdr:from>
    <xdr:ext cx="762000" cy="259045"/>
    <xdr:sp macro="" textlink="">
      <xdr:nvSpPr>
        <xdr:cNvPr id="118" name="テキスト ボックス 117"/>
        <xdr:cNvSpPr txBox="1"/>
      </xdr:nvSpPr>
      <xdr:spPr>
        <a:xfrm>
          <a:off x="3924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180104</xdr:rowOff>
    </xdr:from>
    <xdr:to>
      <xdr:col>3</xdr:col>
      <xdr:colOff>206375</xdr:colOff>
      <xdr:row>35</xdr:row>
      <xdr:rowOff>38691</xdr:rowOff>
    </xdr:to>
    <xdr:cxnSp macro="">
      <xdr:nvCxnSpPr>
        <xdr:cNvPr id="119" name="直線コネクタ 118"/>
        <xdr:cNvCxnSpPr/>
      </xdr:nvCxnSpPr>
      <xdr:spPr bwMode="auto">
        <a:xfrm>
          <a:off x="2908300" y="6447554"/>
          <a:ext cx="698500" cy="201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82249</xdr:rowOff>
    </xdr:from>
    <xdr:ext cx="762000" cy="259045"/>
    <xdr:sp macro="" textlink="">
      <xdr:nvSpPr>
        <xdr:cNvPr id="121" name="テキスト ボックス 120"/>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340222</xdr:rowOff>
    </xdr:from>
    <xdr:ext cx="762000" cy="259045"/>
    <xdr:sp macro="" textlink="">
      <xdr:nvSpPr>
        <xdr:cNvPr id="123" name="テキスト ボックス 122"/>
        <xdr:cNvSpPr txBox="1"/>
      </xdr:nvSpPr>
      <xdr:spPr>
        <a:xfrm>
          <a:off x="2527300" y="660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65250</xdr:rowOff>
    </xdr:from>
    <xdr:to>
      <xdr:col>5</xdr:col>
      <xdr:colOff>34925</xdr:colOff>
      <xdr:row>35</xdr:row>
      <xdr:rowOff>166850</xdr:rowOff>
    </xdr:to>
    <xdr:sp macro="" textlink="">
      <xdr:nvSpPr>
        <xdr:cNvPr id="129" name="円/楕円 128"/>
        <xdr:cNvSpPr/>
      </xdr:nvSpPr>
      <xdr:spPr bwMode="auto">
        <a:xfrm>
          <a:off x="5600700" y="667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253227</xdr:rowOff>
    </xdr:from>
    <xdr:ext cx="762000" cy="259045"/>
    <xdr:sp macro="" textlink="">
      <xdr:nvSpPr>
        <xdr:cNvPr id="130" name="人口1人当たり決算額の推移該当値テキスト445"/>
        <xdr:cNvSpPr txBox="1"/>
      </xdr:nvSpPr>
      <xdr:spPr>
        <a:xfrm>
          <a:off x="5740400" y="65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174178</xdr:rowOff>
    </xdr:from>
    <xdr:to>
      <xdr:col>4</xdr:col>
      <xdr:colOff>520700</xdr:colOff>
      <xdr:row>35</xdr:row>
      <xdr:rowOff>275778</xdr:rowOff>
    </xdr:to>
    <xdr:sp macro="" textlink="">
      <xdr:nvSpPr>
        <xdr:cNvPr id="131" name="円/楕円 130"/>
        <xdr:cNvSpPr/>
      </xdr:nvSpPr>
      <xdr:spPr bwMode="auto">
        <a:xfrm>
          <a:off x="4953000" y="678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260555</xdr:rowOff>
    </xdr:from>
    <xdr:ext cx="736600" cy="259045"/>
    <xdr:sp macro="" textlink="">
      <xdr:nvSpPr>
        <xdr:cNvPr id="132" name="テキスト ボックス 131"/>
        <xdr:cNvSpPr txBox="1"/>
      </xdr:nvSpPr>
      <xdr:spPr>
        <a:xfrm>
          <a:off x="4622800" y="6870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180945</xdr:rowOff>
    </xdr:from>
    <xdr:to>
      <xdr:col>3</xdr:col>
      <xdr:colOff>955675</xdr:colOff>
      <xdr:row>35</xdr:row>
      <xdr:rowOff>282545</xdr:rowOff>
    </xdr:to>
    <xdr:sp macro="" textlink="">
      <xdr:nvSpPr>
        <xdr:cNvPr id="133" name="円/楕円 132"/>
        <xdr:cNvSpPr/>
      </xdr:nvSpPr>
      <xdr:spPr bwMode="auto">
        <a:xfrm>
          <a:off x="4254500" y="679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267322</xdr:rowOff>
    </xdr:from>
    <xdr:ext cx="762000" cy="259045"/>
    <xdr:sp macro="" textlink="">
      <xdr:nvSpPr>
        <xdr:cNvPr id="134" name="テキスト ボックス 133"/>
        <xdr:cNvSpPr txBox="1"/>
      </xdr:nvSpPr>
      <xdr:spPr>
        <a:xfrm>
          <a:off x="3924300" y="687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27,918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330791</xdr:rowOff>
    </xdr:from>
    <xdr:to>
      <xdr:col>3</xdr:col>
      <xdr:colOff>257175</xdr:colOff>
      <xdr:row>35</xdr:row>
      <xdr:rowOff>89491</xdr:rowOff>
    </xdr:to>
    <xdr:sp macro="" textlink="">
      <xdr:nvSpPr>
        <xdr:cNvPr id="135" name="円/楕円 134"/>
        <xdr:cNvSpPr/>
      </xdr:nvSpPr>
      <xdr:spPr bwMode="auto">
        <a:xfrm>
          <a:off x="3556000" y="6598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74268</xdr:rowOff>
    </xdr:from>
    <xdr:ext cx="762000" cy="259045"/>
    <xdr:sp macro="" textlink="">
      <xdr:nvSpPr>
        <xdr:cNvPr id="136" name="テキスト ボックス 135"/>
        <xdr:cNvSpPr txBox="1"/>
      </xdr:nvSpPr>
      <xdr:spPr>
        <a:xfrm>
          <a:off x="3225800" y="668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36,363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129304</xdr:rowOff>
    </xdr:from>
    <xdr:to>
      <xdr:col>2</xdr:col>
      <xdr:colOff>692150</xdr:colOff>
      <xdr:row>34</xdr:row>
      <xdr:rowOff>230904</xdr:rowOff>
    </xdr:to>
    <xdr:sp macro="" textlink="">
      <xdr:nvSpPr>
        <xdr:cNvPr id="137" name="円/楕円 136"/>
        <xdr:cNvSpPr/>
      </xdr:nvSpPr>
      <xdr:spPr bwMode="auto">
        <a:xfrm>
          <a:off x="2857500" y="6396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241081</xdr:rowOff>
    </xdr:from>
    <xdr:ext cx="762000" cy="259045"/>
    <xdr:sp macro="" textlink="">
      <xdr:nvSpPr>
        <xdr:cNvPr id="138" name="テキスト ボックス 137"/>
        <xdr:cNvSpPr txBox="1"/>
      </xdr:nvSpPr>
      <xdr:spPr>
        <a:xfrm>
          <a:off x="2527300" y="616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鳥取県大山町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16,799
16,725
189.83
11,890,856
11,094,190
509,863
7,163,351
10,817,347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169418</xdr:rowOff>
    </xdr:from>
    <xdr:to>
      <xdr:col>6</xdr:col>
      <xdr:colOff>511175</xdr:colOff>
      <xdr:row>35</xdr:row>
      <xdr:rowOff>8041</xdr:rowOff>
    </xdr:to>
    <xdr:cxnSp macro="">
      <xdr:nvCxnSpPr>
        <xdr:cNvPr id="65" name="直線コネクタ 64"/>
        <xdr:cNvCxnSpPr/>
      </xdr:nvCxnSpPr>
      <xdr:spPr>
        <a:xfrm flipV="1">
          <a:off x="3797300" y="5998718"/>
          <a:ext cx="838200" cy="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33565</xdr:rowOff>
    </xdr:from>
    <xdr:ext cx="534377" cy="259045"/>
    <xdr:sp macro="" textlink="">
      <xdr:nvSpPr>
        <xdr:cNvPr id="66" name="人件費平均値テキスト"/>
        <xdr:cNvSpPr txBox="1"/>
      </xdr:nvSpPr>
      <xdr:spPr>
        <a:xfrm>
          <a:off x="4686300" y="603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8041</xdr:rowOff>
    </xdr:from>
    <xdr:to>
      <xdr:col>5</xdr:col>
      <xdr:colOff>358775</xdr:colOff>
      <xdr:row>35</xdr:row>
      <xdr:rowOff>24557</xdr:rowOff>
    </xdr:to>
    <xdr:cxnSp macro="">
      <xdr:nvCxnSpPr>
        <xdr:cNvPr id="68" name="直線コネクタ 67"/>
        <xdr:cNvCxnSpPr/>
      </xdr:nvCxnSpPr>
      <xdr:spPr>
        <a:xfrm flipV="1">
          <a:off x="2908300" y="6008791"/>
          <a:ext cx="8890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77828</xdr:rowOff>
    </xdr:from>
    <xdr:ext cx="534377" cy="259045"/>
    <xdr:sp macro="" textlink="">
      <xdr:nvSpPr>
        <xdr:cNvPr id="70" name="テキスト ボックス 69"/>
        <xdr:cNvSpPr txBox="1"/>
      </xdr:nvSpPr>
      <xdr:spPr>
        <a:xfrm>
          <a:off x="3530111" y="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24557</xdr:rowOff>
    </xdr:from>
    <xdr:to>
      <xdr:col>4</xdr:col>
      <xdr:colOff>155575</xdr:colOff>
      <xdr:row>35</xdr:row>
      <xdr:rowOff>61204</xdr:rowOff>
    </xdr:to>
    <xdr:cxnSp macro="">
      <xdr:nvCxnSpPr>
        <xdr:cNvPr id="71" name="直線コネクタ 70"/>
        <xdr:cNvCxnSpPr/>
      </xdr:nvCxnSpPr>
      <xdr:spPr>
        <a:xfrm flipV="1">
          <a:off x="2019300" y="6025307"/>
          <a:ext cx="889000" cy="3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92101</xdr:rowOff>
    </xdr:from>
    <xdr:ext cx="534377" cy="259045"/>
    <xdr:sp macro="" textlink="">
      <xdr:nvSpPr>
        <xdr:cNvPr id="73" name="テキスト ボックス 72"/>
        <xdr:cNvSpPr txBox="1"/>
      </xdr:nvSpPr>
      <xdr:spPr>
        <a:xfrm>
          <a:off x="2641111" y="60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36516</xdr:rowOff>
    </xdr:from>
    <xdr:to>
      <xdr:col>2</xdr:col>
      <xdr:colOff>638175</xdr:colOff>
      <xdr:row>35</xdr:row>
      <xdr:rowOff>61204</xdr:rowOff>
    </xdr:to>
    <xdr:cxnSp macro="">
      <xdr:nvCxnSpPr>
        <xdr:cNvPr id="74" name="直線コネクタ 73"/>
        <xdr:cNvCxnSpPr/>
      </xdr:nvCxnSpPr>
      <xdr:spPr>
        <a:xfrm>
          <a:off x="1130300" y="6037266"/>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114590</xdr:rowOff>
    </xdr:from>
    <xdr:ext cx="534377" cy="259045"/>
    <xdr:sp macro="" textlink="">
      <xdr:nvSpPr>
        <xdr:cNvPr id="76" name="テキスト ボックス 75"/>
        <xdr:cNvSpPr txBox="1"/>
      </xdr:nvSpPr>
      <xdr:spPr>
        <a:xfrm>
          <a:off x="1752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82283</xdr:rowOff>
    </xdr:from>
    <xdr:ext cx="534377" cy="259045"/>
    <xdr:sp macro="" textlink="">
      <xdr:nvSpPr>
        <xdr:cNvPr id="78" name="テキスト ボックス 77"/>
        <xdr:cNvSpPr txBox="1"/>
      </xdr:nvSpPr>
      <xdr:spPr>
        <a:xfrm>
          <a:off x="863111" y="57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118618</xdr:rowOff>
    </xdr:from>
    <xdr:to>
      <xdr:col>6</xdr:col>
      <xdr:colOff>561975</xdr:colOff>
      <xdr:row>35</xdr:row>
      <xdr:rowOff>48768</xdr:rowOff>
    </xdr:to>
    <xdr:sp macro="" textlink="">
      <xdr:nvSpPr>
        <xdr:cNvPr id="84" name="円/楕円 83"/>
        <xdr:cNvSpPr/>
      </xdr:nvSpPr>
      <xdr:spPr>
        <a:xfrm>
          <a:off x="45847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141495</xdr:rowOff>
    </xdr:from>
    <xdr:ext cx="534377" cy="259045"/>
    <xdr:sp macro="" textlink="">
      <xdr:nvSpPr>
        <xdr:cNvPr id="85" name="人件費該当値テキスト"/>
        <xdr:cNvSpPr txBox="1"/>
      </xdr:nvSpPr>
      <xdr:spPr>
        <a:xfrm>
          <a:off x="4686300" y="579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97,920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128691</xdr:rowOff>
    </xdr:from>
    <xdr:to>
      <xdr:col>5</xdr:col>
      <xdr:colOff>409575</xdr:colOff>
      <xdr:row>35</xdr:row>
      <xdr:rowOff>58841</xdr:rowOff>
    </xdr:to>
    <xdr:sp macro="" textlink="">
      <xdr:nvSpPr>
        <xdr:cNvPr id="86" name="円/楕円 85"/>
        <xdr:cNvSpPr/>
      </xdr:nvSpPr>
      <xdr:spPr>
        <a:xfrm>
          <a:off x="3746500" y="59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75368</xdr:rowOff>
    </xdr:from>
    <xdr:ext cx="534377" cy="259045"/>
    <xdr:sp macro="" textlink="">
      <xdr:nvSpPr>
        <xdr:cNvPr id="87" name="テキスト ボックス 86"/>
        <xdr:cNvSpPr txBox="1"/>
      </xdr:nvSpPr>
      <xdr:spPr>
        <a:xfrm>
          <a:off x="3530111" y="57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97,215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145207</xdr:rowOff>
    </xdr:from>
    <xdr:to>
      <xdr:col>4</xdr:col>
      <xdr:colOff>206375</xdr:colOff>
      <xdr:row>35</xdr:row>
      <xdr:rowOff>75357</xdr:rowOff>
    </xdr:to>
    <xdr:sp macro="" textlink="">
      <xdr:nvSpPr>
        <xdr:cNvPr id="88" name="円/楕円 87"/>
        <xdr:cNvSpPr/>
      </xdr:nvSpPr>
      <xdr:spPr>
        <a:xfrm>
          <a:off x="2857500" y="59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91884</xdr:rowOff>
    </xdr:from>
    <xdr:ext cx="534377" cy="259045"/>
    <xdr:sp macro="" textlink="">
      <xdr:nvSpPr>
        <xdr:cNvPr id="89" name="テキスト ボックス 88"/>
        <xdr:cNvSpPr txBox="1"/>
      </xdr:nvSpPr>
      <xdr:spPr>
        <a:xfrm>
          <a:off x="2641111" y="574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96,059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10404</xdr:rowOff>
    </xdr:from>
    <xdr:to>
      <xdr:col>3</xdr:col>
      <xdr:colOff>3175</xdr:colOff>
      <xdr:row>35</xdr:row>
      <xdr:rowOff>112004</xdr:rowOff>
    </xdr:to>
    <xdr:sp macro="" textlink="">
      <xdr:nvSpPr>
        <xdr:cNvPr id="90" name="円/楕円 89"/>
        <xdr:cNvSpPr/>
      </xdr:nvSpPr>
      <xdr:spPr>
        <a:xfrm>
          <a:off x="1968500" y="60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128531</xdr:rowOff>
    </xdr:from>
    <xdr:ext cx="534377" cy="259045"/>
    <xdr:sp macro="" textlink="">
      <xdr:nvSpPr>
        <xdr:cNvPr id="91" name="テキスト ボックス 90"/>
        <xdr:cNvSpPr txBox="1"/>
      </xdr:nvSpPr>
      <xdr:spPr>
        <a:xfrm>
          <a:off x="1752111" y="578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93,494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157166</xdr:rowOff>
    </xdr:from>
    <xdr:to>
      <xdr:col>1</xdr:col>
      <xdr:colOff>485775</xdr:colOff>
      <xdr:row>35</xdr:row>
      <xdr:rowOff>87316</xdr:rowOff>
    </xdr:to>
    <xdr:sp macro="" textlink="">
      <xdr:nvSpPr>
        <xdr:cNvPr id="92" name="円/楕円 91"/>
        <xdr:cNvSpPr/>
      </xdr:nvSpPr>
      <xdr:spPr>
        <a:xfrm>
          <a:off x="1079500" y="59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78443</xdr:rowOff>
    </xdr:from>
    <xdr:ext cx="534377" cy="259045"/>
    <xdr:sp macro="" textlink="">
      <xdr:nvSpPr>
        <xdr:cNvPr id="93" name="テキスト ボックス 92"/>
        <xdr:cNvSpPr txBox="1"/>
      </xdr:nvSpPr>
      <xdr:spPr>
        <a:xfrm>
          <a:off x="863111" y="6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27191</xdr:rowOff>
    </xdr:from>
    <xdr:to>
      <xdr:col>6</xdr:col>
      <xdr:colOff>511175</xdr:colOff>
      <xdr:row>54</xdr:row>
      <xdr:rowOff>27851</xdr:rowOff>
    </xdr:to>
    <xdr:cxnSp macro="">
      <xdr:nvCxnSpPr>
        <xdr:cNvPr id="123" name="直線コネクタ 122"/>
        <xdr:cNvCxnSpPr/>
      </xdr:nvCxnSpPr>
      <xdr:spPr>
        <a:xfrm>
          <a:off x="3797300" y="9285491"/>
          <a:ext cx="8382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55224</xdr:rowOff>
    </xdr:from>
    <xdr:ext cx="534377" cy="259045"/>
    <xdr:sp macro="" textlink="">
      <xdr:nvSpPr>
        <xdr:cNvPr id="124" name="物件費平均値テキスト"/>
        <xdr:cNvSpPr txBox="1"/>
      </xdr:nvSpPr>
      <xdr:spPr>
        <a:xfrm>
          <a:off x="4686300" y="965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27191</xdr:rowOff>
    </xdr:from>
    <xdr:to>
      <xdr:col>5</xdr:col>
      <xdr:colOff>358775</xdr:colOff>
      <xdr:row>55</xdr:row>
      <xdr:rowOff>32677</xdr:rowOff>
    </xdr:to>
    <xdr:cxnSp macro="">
      <xdr:nvCxnSpPr>
        <xdr:cNvPr id="126" name="直線コネクタ 125"/>
        <xdr:cNvCxnSpPr/>
      </xdr:nvCxnSpPr>
      <xdr:spPr>
        <a:xfrm flipV="1">
          <a:off x="2908300" y="9285491"/>
          <a:ext cx="889000" cy="1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86098</xdr:rowOff>
    </xdr:from>
    <xdr:ext cx="534377" cy="259045"/>
    <xdr:sp macro="" textlink="">
      <xdr:nvSpPr>
        <xdr:cNvPr id="128" name="テキスト ボックス 127"/>
        <xdr:cNvSpPr txBox="1"/>
      </xdr:nvSpPr>
      <xdr:spPr>
        <a:xfrm>
          <a:off x="3530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32677</xdr:rowOff>
    </xdr:from>
    <xdr:to>
      <xdr:col>4</xdr:col>
      <xdr:colOff>155575</xdr:colOff>
      <xdr:row>55</xdr:row>
      <xdr:rowOff>145707</xdr:rowOff>
    </xdr:to>
    <xdr:cxnSp macro="">
      <xdr:nvCxnSpPr>
        <xdr:cNvPr id="129" name="直線コネクタ 128"/>
        <xdr:cNvCxnSpPr/>
      </xdr:nvCxnSpPr>
      <xdr:spPr>
        <a:xfrm flipV="1">
          <a:off x="2019300" y="9462427"/>
          <a:ext cx="889000" cy="1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982</xdr:rowOff>
    </xdr:from>
    <xdr:ext cx="534377" cy="259045"/>
    <xdr:sp macro="" textlink="">
      <xdr:nvSpPr>
        <xdr:cNvPr id="131" name="テキスト ボックス 130"/>
        <xdr:cNvSpPr txBox="1"/>
      </xdr:nvSpPr>
      <xdr:spPr>
        <a:xfrm>
          <a:off x="2641111" y="99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145707</xdr:rowOff>
    </xdr:from>
    <xdr:to>
      <xdr:col>2</xdr:col>
      <xdr:colOff>638175</xdr:colOff>
      <xdr:row>56</xdr:row>
      <xdr:rowOff>67411</xdr:rowOff>
    </xdr:to>
    <xdr:cxnSp macro="">
      <xdr:nvCxnSpPr>
        <xdr:cNvPr id="132" name="直線コネクタ 131"/>
        <xdr:cNvCxnSpPr/>
      </xdr:nvCxnSpPr>
      <xdr:spPr>
        <a:xfrm flipV="1">
          <a:off x="1130300" y="9575457"/>
          <a:ext cx="8890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49115</xdr:rowOff>
    </xdr:from>
    <xdr:ext cx="534377" cy="259045"/>
    <xdr:sp macro="" textlink="">
      <xdr:nvSpPr>
        <xdr:cNvPr id="134" name="テキスト ボックス 133"/>
        <xdr:cNvSpPr txBox="1"/>
      </xdr:nvSpPr>
      <xdr:spPr>
        <a:xfrm>
          <a:off x="1752111" y="99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100461</xdr:rowOff>
    </xdr:from>
    <xdr:ext cx="534377" cy="259045"/>
    <xdr:sp macro="" textlink="">
      <xdr:nvSpPr>
        <xdr:cNvPr id="136" name="テキスト ボックス 135"/>
        <xdr:cNvSpPr txBox="1"/>
      </xdr:nvSpPr>
      <xdr:spPr>
        <a:xfrm>
          <a:off x="863111" y="100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148501</xdr:rowOff>
    </xdr:from>
    <xdr:to>
      <xdr:col>6</xdr:col>
      <xdr:colOff>561975</xdr:colOff>
      <xdr:row>54</xdr:row>
      <xdr:rowOff>78651</xdr:rowOff>
    </xdr:to>
    <xdr:sp macro="" textlink="">
      <xdr:nvSpPr>
        <xdr:cNvPr id="142" name="円/楕円 141"/>
        <xdr:cNvSpPr/>
      </xdr:nvSpPr>
      <xdr:spPr>
        <a:xfrm>
          <a:off x="4584700" y="92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171378</xdr:rowOff>
    </xdr:from>
    <xdr:ext cx="599010" cy="259045"/>
    <xdr:sp macro="" textlink="">
      <xdr:nvSpPr>
        <xdr:cNvPr id="143" name="物件費該当値テキスト"/>
        <xdr:cNvSpPr txBox="1"/>
      </xdr:nvSpPr>
      <xdr:spPr>
        <a:xfrm>
          <a:off x="4686300" y="908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128,807</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147841</xdr:rowOff>
    </xdr:from>
    <xdr:to>
      <xdr:col>5</xdr:col>
      <xdr:colOff>409575</xdr:colOff>
      <xdr:row>54</xdr:row>
      <xdr:rowOff>77991</xdr:rowOff>
    </xdr:to>
    <xdr:sp macro="" textlink="">
      <xdr:nvSpPr>
        <xdr:cNvPr id="144" name="円/楕円 143"/>
        <xdr:cNvSpPr/>
      </xdr:nvSpPr>
      <xdr:spPr>
        <a:xfrm>
          <a:off x="3746500" y="92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94518</xdr:rowOff>
    </xdr:from>
    <xdr:ext cx="599010" cy="259045"/>
    <xdr:sp macro="" textlink="">
      <xdr:nvSpPr>
        <xdr:cNvPr id="145" name="テキスト ボックス 144"/>
        <xdr:cNvSpPr txBox="1"/>
      </xdr:nvSpPr>
      <xdr:spPr>
        <a:xfrm>
          <a:off x="3497794" y="900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128,859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153327</xdr:rowOff>
    </xdr:from>
    <xdr:to>
      <xdr:col>4</xdr:col>
      <xdr:colOff>206375</xdr:colOff>
      <xdr:row>55</xdr:row>
      <xdr:rowOff>83477</xdr:rowOff>
    </xdr:to>
    <xdr:sp macro="" textlink="">
      <xdr:nvSpPr>
        <xdr:cNvPr id="146" name="円/楕円 145"/>
        <xdr:cNvSpPr/>
      </xdr:nvSpPr>
      <xdr:spPr>
        <a:xfrm>
          <a:off x="2857500" y="94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100004</xdr:rowOff>
    </xdr:from>
    <xdr:ext cx="599010" cy="259045"/>
    <xdr:sp macro="" textlink="">
      <xdr:nvSpPr>
        <xdr:cNvPr id="147" name="テキスト ボックス 146"/>
        <xdr:cNvSpPr txBox="1"/>
      </xdr:nvSpPr>
      <xdr:spPr>
        <a:xfrm>
          <a:off x="2608794" y="918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114,927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94907</xdr:rowOff>
    </xdr:from>
    <xdr:to>
      <xdr:col>3</xdr:col>
      <xdr:colOff>3175</xdr:colOff>
      <xdr:row>56</xdr:row>
      <xdr:rowOff>25057</xdr:rowOff>
    </xdr:to>
    <xdr:sp macro="" textlink="">
      <xdr:nvSpPr>
        <xdr:cNvPr id="148" name="円/楕円 147"/>
        <xdr:cNvSpPr/>
      </xdr:nvSpPr>
      <xdr:spPr>
        <a:xfrm>
          <a:off x="1968500" y="952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41584</xdr:rowOff>
    </xdr:from>
    <xdr:ext cx="599010" cy="259045"/>
    <xdr:sp macro="" textlink="">
      <xdr:nvSpPr>
        <xdr:cNvPr id="149" name="テキスト ボックス 148"/>
        <xdr:cNvSpPr txBox="1"/>
      </xdr:nvSpPr>
      <xdr:spPr>
        <a:xfrm>
          <a:off x="1719794" y="929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106,027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16611</xdr:rowOff>
    </xdr:from>
    <xdr:to>
      <xdr:col>1</xdr:col>
      <xdr:colOff>485775</xdr:colOff>
      <xdr:row>56</xdr:row>
      <xdr:rowOff>118211</xdr:rowOff>
    </xdr:to>
    <xdr:sp macro="" textlink="">
      <xdr:nvSpPr>
        <xdr:cNvPr id="150" name="円/楕円 149"/>
        <xdr:cNvSpPr/>
      </xdr:nvSpPr>
      <xdr:spPr>
        <a:xfrm>
          <a:off x="1079500" y="96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134738</xdr:rowOff>
    </xdr:from>
    <xdr:ext cx="534377" cy="259045"/>
    <xdr:sp macro="" textlink="">
      <xdr:nvSpPr>
        <xdr:cNvPr id="151" name="テキスト ボックス 150"/>
        <xdr:cNvSpPr txBox="1"/>
      </xdr:nvSpPr>
      <xdr:spPr>
        <a:xfrm>
          <a:off x="863111" y="93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124918</xdr:rowOff>
    </xdr:from>
    <xdr:to>
      <xdr:col>6</xdr:col>
      <xdr:colOff>511175</xdr:colOff>
      <xdr:row>77</xdr:row>
      <xdr:rowOff>67614</xdr:rowOff>
    </xdr:to>
    <xdr:cxnSp macro="">
      <xdr:nvCxnSpPr>
        <xdr:cNvPr id="180" name="直線コネクタ 179"/>
        <xdr:cNvCxnSpPr/>
      </xdr:nvCxnSpPr>
      <xdr:spPr>
        <a:xfrm flipV="1">
          <a:off x="3797300" y="13155118"/>
          <a:ext cx="838200" cy="1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127068</xdr:rowOff>
    </xdr:from>
    <xdr:ext cx="469744" cy="259045"/>
    <xdr:sp macro="" textlink="">
      <xdr:nvSpPr>
        <xdr:cNvPr id="181" name="維持補修費平均値テキスト"/>
        <xdr:cNvSpPr txBox="1"/>
      </xdr:nvSpPr>
      <xdr:spPr>
        <a:xfrm>
          <a:off x="4686300" y="131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67614</xdr:rowOff>
    </xdr:from>
    <xdr:to>
      <xdr:col>5</xdr:col>
      <xdr:colOff>358775</xdr:colOff>
      <xdr:row>77</xdr:row>
      <xdr:rowOff>110744</xdr:rowOff>
    </xdr:to>
    <xdr:cxnSp macro="">
      <xdr:nvCxnSpPr>
        <xdr:cNvPr id="183" name="直線コネクタ 182"/>
        <xdr:cNvCxnSpPr/>
      </xdr:nvCxnSpPr>
      <xdr:spPr>
        <a:xfrm flipV="1">
          <a:off x="2908300" y="13269264"/>
          <a:ext cx="8890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5" name="テキスト ボックス 184"/>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39954</xdr:rowOff>
    </xdr:from>
    <xdr:to>
      <xdr:col>4</xdr:col>
      <xdr:colOff>155575</xdr:colOff>
      <xdr:row>77</xdr:row>
      <xdr:rowOff>110744</xdr:rowOff>
    </xdr:to>
    <xdr:cxnSp macro="">
      <xdr:nvCxnSpPr>
        <xdr:cNvPr id="186" name="直線コネクタ 185"/>
        <xdr:cNvCxnSpPr/>
      </xdr:nvCxnSpPr>
      <xdr:spPr>
        <a:xfrm>
          <a:off x="2019300" y="13241604"/>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116806</xdr:rowOff>
    </xdr:from>
    <xdr:ext cx="469744" cy="259045"/>
    <xdr:sp macro="" textlink="">
      <xdr:nvSpPr>
        <xdr:cNvPr id="188" name="テキスト ボックス 187"/>
        <xdr:cNvSpPr txBox="1"/>
      </xdr:nvSpPr>
      <xdr:spPr>
        <a:xfrm>
          <a:off x="2673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39954</xdr:rowOff>
    </xdr:from>
    <xdr:to>
      <xdr:col>2</xdr:col>
      <xdr:colOff>638175</xdr:colOff>
      <xdr:row>78</xdr:row>
      <xdr:rowOff>27000</xdr:rowOff>
    </xdr:to>
    <xdr:cxnSp macro="">
      <xdr:nvCxnSpPr>
        <xdr:cNvPr id="189" name="直線コネクタ 188"/>
        <xdr:cNvCxnSpPr/>
      </xdr:nvCxnSpPr>
      <xdr:spPr>
        <a:xfrm flipV="1">
          <a:off x="1130300" y="13241604"/>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104360</xdr:rowOff>
    </xdr:from>
    <xdr:ext cx="469744" cy="259045"/>
    <xdr:sp macro="" textlink="">
      <xdr:nvSpPr>
        <xdr:cNvPr id="191" name="テキスト ボックス 190"/>
        <xdr:cNvSpPr txBox="1"/>
      </xdr:nvSpPr>
      <xdr:spPr>
        <a:xfrm>
          <a:off x="1784427"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132960</xdr:rowOff>
    </xdr:from>
    <xdr:ext cx="469744" cy="259045"/>
    <xdr:sp macro="" textlink="">
      <xdr:nvSpPr>
        <xdr:cNvPr id="193" name="テキスト ボックス 192"/>
        <xdr:cNvSpPr txBox="1"/>
      </xdr:nvSpPr>
      <xdr:spPr>
        <a:xfrm>
          <a:off x="895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74118</xdr:rowOff>
    </xdr:from>
    <xdr:to>
      <xdr:col>6</xdr:col>
      <xdr:colOff>561975</xdr:colOff>
      <xdr:row>77</xdr:row>
      <xdr:rowOff>4268</xdr:rowOff>
    </xdr:to>
    <xdr:sp macro="" textlink="">
      <xdr:nvSpPr>
        <xdr:cNvPr id="199" name="円/楕円 198"/>
        <xdr:cNvSpPr/>
      </xdr:nvSpPr>
      <xdr:spPr>
        <a:xfrm>
          <a:off x="4584700" y="131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96994</xdr:rowOff>
    </xdr:from>
    <xdr:ext cx="534377" cy="259045"/>
    <xdr:sp macro="" textlink="">
      <xdr:nvSpPr>
        <xdr:cNvPr id="200" name="維持補修費該当値テキスト"/>
        <xdr:cNvSpPr txBox="1"/>
      </xdr:nvSpPr>
      <xdr:spPr>
        <a:xfrm>
          <a:off x="4686300" y="129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16814</xdr:rowOff>
    </xdr:from>
    <xdr:to>
      <xdr:col>5</xdr:col>
      <xdr:colOff>409575</xdr:colOff>
      <xdr:row>77</xdr:row>
      <xdr:rowOff>118414</xdr:rowOff>
    </xdr:to>
    <xdr:sp macro="" textlink="">
      <xdr:nvSpPr>
        <xdr:cNvPr id="201" name="円/楕円 200"/>
        <xdr:cNvSpPr/>
      </xdr:nvSpPr>
      <xdr:spPr>
        <a:xfrm>
          <a:off x="3746500" y="132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109541</xdr:rowOff>
    </xdr:from>
    <xdr:ext cx="469744" cy="259045"/>
    <xdr:sp macro="" textlink="">
      <xdr:nvSpPr>
        <xdr:cNvPr id="202" name="テキスト ボックス 201"/>
        <xdr:cNvSpPr txBox="1"/>
      </xdr:nvSpPr>
      <xdr:spPr>
        <a:xfrm>
          <a:off x="3562427" y="1331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59944</xdr:rowOff>
    </xdr:from>
    <xdr:to>
      <xdr:col>4</xdr:col>
      <xdr:colOff>206375</xdr:colOff>
      <xdr:row>77</xdr:row>
      <xdr:rowOff>161544</xdr:rowOff>
    </xdr:to>
    <xdr:sp macro="" textlink="">
      <xdr:nvSpPr>
        <xdr:cNvPr id="203" name="円/楕円 202"/>
        <xdr:cNvSpPr/>
      </xdr:nvSpPr>
      <xdr:spPr>
        <a:xfrm>
          <a:off x="2857500" y="132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152671</xdr:rowOff>
    </xdr:from>
    <xdr:ext cx="469744" cy="259045"/>
    <xdr:sp macro="" textlink="">
      <xdr:nvSpPr>
        <xdr:cNvPr id="204" name="テキスト ボックス 203"/>
        <xdr:cNvSpPr txBox="1"/>
      </xdr:nvSpPr>
      <xdr:spPr>
        <a:xfrm>
          <a:off x="2673427" y="133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160604</xdr:rowOff>
    </xdr:from>
    <xdr:to>
      <xdr:col>3</xdr:col>
      <xdr:colOff>3175</xdr:colOff>
      <xdr:row>77</xdr:row>
      <xdr:rowOff>90754</xdr:rowOff>
    </xdr:to>
    <xdr:sp macro="" textlink="">
      <xdr:nvSpPr>
        <xdr:cNvPr id="205" name="円/楕円 204"/>
        <xdr:cNvSpPr/>
      </xdr:nvSpPr>
      <xdr:spPr>
        <a:xfrm>
          <a:off x="1968500" y="131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107281</xdr:rowOff>
    </xdr:from>
    <xdr:ext cx="469744" cy="259045"/>
    <xdr:sp macro="" textlink="">
      <xdr:nvSpPr>
        <xdr:cNvPr id="206" name="テキスト ボックス 205"/>
        <xdr:cNvSpPr txBox="1"/>
      </xdr:nvSpPr>
      <xdr:spPr>
        <a:xfrm>
          <a:off x="1784427" y="129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147650</xdr:rowOff>
    </xdr:from>
    <xdr:to>
      <xdr:col>1</xdr:col>
      <xdr:colOff>485775</xdr:colOff>
      <xdr:row>78</xdr:row>
      <xdr:rowOff>77800</xdr:rowOff>
    </xdr:to>
    <xdr:sp macro="" textlink="">
      <xdr:nvSpPr>
        <xdr:cNvPr id="207" name="円/楕円 206"/>
        <xdr:cNvSpPr/>
      </xdr:nvSpPr>
      <xdr:spPr>
        <a:xfrm>
          <a:off x="1079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68927</xdr:rowOff>
    </xdr:from>
    <xdr:ext cx="469744" cy="259045"/>
    <xdr:sp macro="" textlink="">
      <xdr:nvSpPr>
        <xdr:cNvPr id="208" name="テキスト ボックス 207"/>
        <xdr:cNvSpPr txBox="1"/>
      </xdr:nvSpPr>
      <xdr:spPr>
        <a:xfrm>
          <a:off x="895427" y="134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164438</xdr:rowOff>
    </xdr:from>
    <xdr:to>
      <xdr:col>6</xdr:col>
      <xdr:colOff>511175</xdr:colOff>
      <xdr:row>98</xdr:row>
      <xdr:rowOff>100952</xdr:rowOff>
    </xdr:to>
    <xdr:cxnSp macro="">
      <xdr:nvCxnSpPr>
        <xdr:cNvPr id="240" name="直線コネクタ 239"/>
        <xdr:cNvCxnSpPr/>
      </xdr:nvCxnSpPr>
      <xdr:spPr>
        <a:xfrm flipV="1">
          <a:off x="3797300" y="16795088"/>
          <a:ext cx="838200" cy="1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17431</xdr:rowOff>
    </xdr:from>
    <xdr:ext cx="534377" cy="259045"/>
    <xdr:sp macro="" textlink="">
      <xdr:nvSpPr>
        <xdr:cNvPr id="241" name="扶助費平均値テキスト"/>
        <xdr:cNvSpPr txBox="1"/>
      </xdr:nvSpPr>
      <xdr:spPr>
        <a:xfrm>
          <a:off x="4686300" y="1630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100952</xdr:rowOff>
    </xdr:from>
    <xdr:to>
      <xdr:col>5</xdr:col>
      <xdr:colOff>358775</xdr:colOff>
      <xdr:row>98</xdr:row>
      <xdr:rowOff>103989</xdr:rowOff>
    </xdr:to>
    <xdr:cxnSp macro="">
      <xdr:nvCxnSpPr>
        <xdr:cNvPr id="243" name="直線コネクタ 242"/>
        <xdr:cNvCxnSpPr/>
      </xdr:nvCxnSpPr>
      <xdr:spPr>
        <a:xfrm flipV="1">
          <a:off x="2908300" y="16903052"/>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4815</xdr:rowOff>
    </xdr:from>
    <xdr:ext cx="534377" cy="259045"/>
    <xdr:sp macro="" textlink="">
      <xdr:nvSpPr>
        <xdr:cNvPr id="245" name="テキスト ボックス 244"/>
        <xdr:cNvSpPr txBox="1"/>
      </xdr:nvSpPr>
      <xdr:spPr>
        <a:xfrm>
          <a:off x="3530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103989</xdr:rowOff>
    </xdr:from>
    <xdr:to>
      <xdr:col>4</xdr:col>
      <xdr:colOff>155575</xdr:colOff>
      <xdr:row>99</xdr:row>
      <xdr:rowOff>17872</xdr:rowOff>
    </xdr:to>
    <xdr:cxnSp macro="">
      <xdr:nvCxnSpPr>
        <xdr:cNvPr id="246" name="直線コネクタ 245"/>
        <xdr:cNvCxnSpPr/>
      </xdr:nvCxnSpPr>
      <xdr:spPr>
        <a:xfrm flipV="1">
          <a:off x="2019300" y="16906089"/>
          <a:ext cx="889000" cy="8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18105</xdr:rowOff>
    </xdr:from>
    <xdr:ext cx="534377" cy="259045"/>
    <xdr:sp macro="" textlink="">
      <xdr:nvSpPr>
        <xdr:cNvPr id="248" name="テキスト ボックス 247"/>
        <xdr:cNvSpPr txBox="1"/>
      </xdr:nvSpPr>
      <xdr:spPr>
        <a:xfrm>
          <a:off x="2641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17872</xdr:rowOff>
    </xdr:from>
    <xdr:to>
      <xdr:col>2</xdr:col>
      <xdr:colOff>638175</xdr:colOff>
      <xdr:row>99</xdr:row>
      <xdr:rowOff>35523</xdr:rowOff>
    </xdr:to>
    <xdr:cxnSp macro="">
      <xdr:nvCxnSpPr>
        <xdr:cNvPr id="249" name="直線コネクタ 248"/>
        <xdr:cNvCxnSpPr/>
      </xdr:nvCxnSpPr>
      <xdr:spPr>
        <a:xfrm flipV="1">
          <a:off x="1130300" y="16991422"/>
          <a:ext cx="889000" cy="1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127605</xdr:rowOff>
    </xdr:from>
    <xdr:ext cx="534377" cy="259045"/>
    <xdr:sp macro="" textlink="">
      <xdr:nvSpPr>
        <xdr:cNvPr id="251" name="テキスト ボックス 250"/>
        <xdr:cNvSpPr txBox="1"/>
      </xdr:nvSpPr>
      <xdr:spPr>
        <a:xfrm>
          <a:off x="1752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162613</xdr:rowOff>
    </xdr:from>
    <xdr:ext cx="534377" cy="259045"/>
    <xdr:sp macro="" textlink="">
      <xdr:nvSpPr>
        <xdr:cNvPr id="253" name="テキスト ボックス 252"/>
        <xdr:cNvSpPr txBox="1"/>
      </xdr:nvSpPr>
      <xdr:spPr>
        <a:xfrm>
          <a:off x="863111" y="164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113638</xdr:rowOff>
    </xdr:from>
    <xdr:to>
      <xdr:col>6</xdr:col>
      <xdr:colOff>561975</xdr:colOff>
      <xdr:row>98</xdr:row>
      <xdr:rowOff>43788</xdr:rowOff>
    </xdr:to>
    <xdr:sp macro="" textlink="">
      <xdr:nvSpPr>
        <xdr:cNvPr id="259" name="円/楕円 258"/>
        <xdr:cNvSpPr/>
      </xdr:nvSpPr>
      <xdr:spPr>
        <a:xfrm>
          <a:off x="4584700" y="16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92065</xdr:rowOff>
    </xdr:from>
    <xdr:ext cx="534377" cy="259045"/>
    <xdr:sp macro="" textlink="">
      <xdr:nvSpPr>
        <xdr:cNvPr id="260" name="扶助費該当値テキスト"/>
        <xdr:cNvSpPr txBox="1"/>
      </xdr:nvSpPr>
      <xdr:spPr>
        <a:xfrm>
          <a:off x="4686300" y="1672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56,985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50152</xdr:rowOff>
    </xdr:from>
    <xdr:to>
      <xdr:col>5</xdr:col>
      <xdr:colOff>409575</xdr:colOff>
      <xdr:row>98</xdr:row>
      <xdr:rowOff>151752</xdr:rowOff>
    </xdr:to>
    <xdr:sp macro="" textlink="">
      <xdr:nvSpPr>
        <xdr:cNvPr id="261" name="円/楕円 260"/>
        <xdr:cNvSpPr/>
      </xdr:nvSpPr>
      <xdr:spPr>
        <a:xfrm>
          <a:off x="3746500" y="168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142879</xdr:rowOff>
    </xdr:from>
    <xdr:ext cx="534377" cy="259045"/>
    <xdr:sp macro="" textlink="">
      <xdr:nvSpPr>
        <xdr:cNvPr id="262" name="テキスト ボックス 261"/>
        <xdr:cNvSpPr txBox="1"/>
      </xdr:nvSpPr>
      <xdr:spPr>
        <a:xfrm>
          <a:off x="3530111" y="1694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53189</xdr:rowOff>
    </xdr:from>
    <xdr:to>
      <xdr:col>4</xdr:col>
      <xdr:colOff>206375</xdr:colOff>
      <xdr:row>98</xdr:row>
      <xdr:rowOff>154789</xdr:rowOff>
    </xdr:to>
    <xdr:sp macro="" textlink="">
      <xdr:nvSpPr>
        <xdr:cNvPr id="263" name="円/楕円 262"/>
        <xdr:cNvSpPr/>
      </xdr:nvSpPr>
      <xdr:spPr>
        <a:xfrm>
          <a:off x="2857500" y="168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145916</xdr:rowOff>
    </xdr:from>
    <xdr:ext cx="534377" cy="259045"/>
    <xdr:sp macro="" textlink="">
      <xdr:nvSpPr>
        <xdr:cNvPr id="264" name="テキスト ボックス 263"/>
        <xdr:cNvSpPr txBox="1"/>
      </xdr:nvSpPr>
      <xdr:spPr>
        <a:xfrm>
          <a:off x="2641111" y="169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138522</xdr:rowOff>
    </xdr:from>
    <xdr:to>
      <xdr:col>3</xdr:col>
      <xdr:colOff>3175</xdr:colOff>
      <xdr:row>99</xdr:row>
      <xdr:rowOff>68672</xdr:rowOff>
    </xdr:to>
    <xdr:sp macro="" textlink="">
      <xdr:nvSpPr>
        <xdr:cNvPr id="265" name="円/楕円 264"/>
        <xdr:cNvSpPr/>
      </xdr:nvSpPr>
      <xdr:spPr>
        <a:xfrm>
          <a:off x="1968500" y="169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59799</xdr:rowOff>
    </xdr:from>
    <xdr:ext cx="534377" cy="259045"/>
    <xdr:sp macro="" textlink="">
      <xdr:nvSpPr>
        <xdr:cNvPr id="266" name="テキスト ボックス 265"/>
        <xdr:cNvSpPr txBox="1"/>
      </xdr:nvSpPr>
      <xdr:spPr>
        <a:xfrm>
          <a:off x="1752111" y="170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156173</xdr:rowOff>
    </xdr:from>
    <xdr:to>
      <xdr:col>1</xdr:col>
      <xdr:colOff>485775</xdr:colOff>
      <xdr:row>99</xdr:row>
      <xdr:rowOff>86323</xdr:rowOff>
    </xdr:to>
    <xdr:sp macro="" textlink="">
      <xdr:nvSpPr>
        <xdr:cNvPr id="267" name="円/楕円 266"/>
        <xdr:cNvSpPr/>
      </xdr:nvSpPr>
      <xdr:spPr>
        <a:xfrm>
          <a:off x="1079500" y="169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77450</xdr:rowOff>
    </xdr:from>
    <xdr:ext cx="534377" cy="259045"/>
    <xdr:sp macro="" textlink="">
      <xdr:nvSpPr>
        <xdr:cNvPr id="268" name="テキスト ボックス 267"/>
        <xdr:cNvSpPr txBox="1"/>
      </xdr:nvSpPr>
      <xdr:spPr>
        <a:xfrm>
          <a:off x="863111" y="170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67,183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117279</xdr:rowOff>
    </xdr:from>
    <xdr:to>
      <xdr:col>15</xdr:col>
      <xdr:colOff>180975</xdr:colOff>
      <xdr:row>36</xdr:row>
      <xdr:rowOff>131530</xdr:rowOff>
    </xdr:to>
    <xdr:cxnSp macro="">
      <xdr:nvCxnSpPr>
        <xdr:cNvPr id="295" name="直線コネクタ 294"/>
        <xdr:cNvCxnSpPr/>
      </xdr:nvCxnSpPr>
      <xdr:spPr>
        <a:xfrm flipV="1">
          <a:off x="9639300" y="6289479"/>
          <a:ext cx="8382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20579</xdr:rowOff>
    </xdr:from>
    <xdr:ext cx="534377" cy="259045"/>
    <xdr:sp macro="" textlink="">
      <xdr:nvSpPr>
        <xdr:cNvPr id="296" name="補助費等平均値テキスト"/>
        <xdr:cNvSpPr txBox="1"/>
      </xdr:nvSpPr>
      <xdr:spPr>
        <a:xfrm>
          <a:off x="10528300" y="602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131530</xdr:rowOff>
    </xdr:from>
    <xdr:to>
      <xdr:col>14</xdr:col>
      <xdr:colOff>28575</xdr:colOff>
      <xdr:row>36</xdr:row>
      <xdr:rowOff>154331</xdr:rowOff>
    </xdr:to>
    <xdr:cxnSp macro="">
      <xdr:nvCxnSpPr>
        <xdr:cNvPr id="298" name="直線コネクタ 297"/>
        <xdr:cNvCxnSpPr/>
      </xdr:nvCxnSpPr>
      <xdr:spPr>
        <a:xfrm flipV="1">
          <a:off x="8750300" y="6303730"/>
          <a:ext cx="889000" cy="2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142809</xdr:rowOff>
    </xdr:from>
    <xdr:ext cx="534377" cy="259045"/>
    <xdr:sp macro="" textlink="">
      <xdr:nvSpPr>
        <xdr:cNvPr id="300" name="テキスト ボックス 299"/>
        <xdr:cNvSpPr txBox="1"/>
      </xdr:nvSpPr>
      <xdr:spPr>
        <a:xfrm>
          <a:off x="9372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154331</xdr:rowOff>
    </xdr:from>
    <xdr:to>
      <xdr:col>12</xdr:col>
      <xdr:colOff>511175</xdr:colOff>
      <xdr:row>36</xdr:row>
      <xdr:rowOff>167827</xdr:rowOff>
    </xdr:to>
    <xdr:cxnSp macro="">
      <xdr:nvCxnSpPr>
        <xdr:cNvPr id="301" name="直線コネクタ 300"/>
        <xdr:cNvCxnSpPr/>
      </xdr:nvCxnSpPr>
      <xdr:spPr>
        <a:xfrm flipV="1">
          <a:off x="7861300" y="6326531"/>
          <a:ext cx="889000" cy="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12438</xdr:rowOff>
    </xdr:from>
    <xdr:ext cx="534377" cy="259045"/>
    <xdr:sp macro="" textlink="">
      <xdr:nvSpPr>
        <xdr:cNvPr id="303" name="テキスト ボックス 302"/>
        <xdr:cNvSpPr txBox="1"/>
      </xdr:nvSpPr>
      <xdr:spPr>
        <a:xfrm>
          <a:off x="8483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167827</xdr:rowOff>
    </xdr:from>
    <xdr:to>
      <xdr:col>11</xdr:col>
      <xdr:colOff>307975</xdr:colOff>
      <xdr:row>37</xdr:row>
      <xdr:rowOff>4154</xdr:rowOff>
    </xdr:to>
    <xdr:cxnSp macro="">
      <xdr:nvCxnSpPr>
        <xdr:cNvPr id="304" name="直線コネクタ 303"/>
        <xdr:cNvCxnSpPr/>
      </xdr:nvCxnSpPr>
      <xdr:spPr>
        <a:xfrm flipV="1">
          <a:off x="6972300" y="6340027"/>
          <a:ext cx="889000" cy="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22268</xdr:rowOff>
    </xdr:from>
    <xdr:ext cx="534377" cy="259045"/>
    <xdr:sp macro="" textlink="">
      <xdr:nvSpPr>
        <xdr:cNvPr id="306" name="テキスト ボックス 305"/>
        <xdr:cNvSpPr txBox="1"/>
      </xdr:nvSpPr>
      <xdr:spPr>
        <a:xfrm>
          <a:off x="7594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29263</xdr:rowOff>
    </xdr:from>
    <xdr:ext cx="534377" cy="259045"/>
    <xdr:sp macro="" textlink="">
      <xdr:nvSpPr>
        <xdr:cNvPr id="308" name="テキスト ボックス 307"/>
        <xdr:cNvSpPr txBox="1"/>
      </xdr:nvSpPr>
      <xdr:spPr>
        <a:xfrm>
          <a:off x="6705111" y="60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66479</xdr:rowOff>
    </xdr:from>
    <xdr:to>
      <xdr:col>15</xdr:col>
      <xdr:colOff>231775</xdr:colOff>
      <xdr:row>36</xdr:row>
      <xdr:rowOff>168079</xdr:rowOff>
    </xdr:to>
    <xdr:sp macro="" textlink="">
      <xdr:nvSpPr>
        <xdr:cNvPr id="314" name="円/楕円 313"/>
        <xdr:cNvSpPr/>
      </xdr:nvSpPr>
      <xdr:spPr>
        <a:xfrm>
          <a:off x="10426700" y="62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44906</xdr:rowOff>
    </xdr:from>
    <xdr:ext cx="534377" cy="259045"/>
    <xdr:sp macro="" textlink="">
      <xdr:nvSpPr>
        <xdr:cNvPr id="315" name="補助費等該当値テキスト"/>
        <xdr:cNvSpPr txBox="1"/>
      </xdr:nvSpPr>
      <xdr:spPr>
        <a:xfrm>
          <a:off x="10528300" y="621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79,904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80730</xdr:rowOff>
    </xdr:from>
    <xdr:to>
      <xdr:col>14</xdr:col>
      <xdr:colOff>79375</xdr:colOff>
      <xdr:row>37</xdr:row>
      <xdr:rowOff>10880</xdr:rowOff>
    </xdr:to>
    <xdr:sp macro="" textlink="">
      <xdr:nvSpPr>
        <xdr:cNvPr id="316" name="円/楕円 315"/>
        <xdr:cNvSpPr/>
      </xdr:nvSpPr>
      <xdr:spPr>
        <a:xfrm>
          <a:off x="9588500" y="62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2007</xdr:rowOff>
    </xdr:from>
    <xdr:ext cx="534377" cy="259045"/>
    <xdr:sp macro="" textlink="">
      <xdr:nvSpPr>
        <xdr:cNvPr id="317" name="テキスト ボックス 316"/>
        <xdr:cNvSpPr txBox="1"/>
      </xdr:nvSpPr>
      <xdr:spPr>
        <a:xfrm>
          <a:off x="9372111" y="634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103531</xdr:rowOff>
    </xdr:from>
    <xdr:to>
      <xdr:col>12</xdr:col>
      <xdr:colOff>561975</xdr:colOff>
      <xdr:row>37</xdr:row>
      <xdr:rowOff>33681</xdr:rowOff>
    </xdr:to>
    <xdr:sp macro="" textlink="">
      <xdr:nvSpPr>
        <xdr:cNvPr id="318" name="円/楕円 317"/>
        <xdr:cNvSpPr/>
      </xdr:nvSpPr>
      <xdr:spPr>
        <a:xfrm>
          <a:off x="8699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24808</xdr:rowOff>
    </xdr:from>
    <xdr:ext cx="534377" cy="259045"/>
    <xdr:sp macro="" textlink="">
      <xdr:nvSpPr>
        <xdr:cNvPr id="319" name="テキスト ボックス 318"/>
        <xdr:cNvSpPr txBox="1"/>
      </xdr:nvSpPr>
      <xdr:spPr>
        <a:xfrm>
          <a:off x="8483111" y="63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117027</xdr:rowOff>
    </xdr:from>
    <xdr:to>
      <xdr:col>11</xdr:col>
      <xdr:colOff>358775</xdr:colOff>
      <xdr:row>37</xdr:row>
      <xdr:rowOff>47177</xdr:rowOff>
    </xdr:to>
    <xdr:sp macro="" textlink="">
      <xdr:nvSpPr>
        <xdr:cNvPr id="320" name="円/楕円 319"/>
        <xdr:cNvSpPr/>
      </xdr:nvSpPr>
      <xdr:spPr>
        <a:xfrm>
          <a:off x="7810500" y="628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38304</xdr:rowOff>
    </xdr:from>
    <xdr:ext cx="534377" cy="259045"/>
    <xdr:sp macro="" textlink="">
      <xdr:nvSpPr>
        <xdr:cNvPr id="321" name="テキスト ボックス 320"/>
        <xdr:cNvSpPr txBox="1"/>
      </xdr:nvSpPr>
      <xdr:spPr>
        <a:xfrm>
          <a:off x="7594111" y="638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124804</xdr:rowOff>
    </xdr:from>
    <xdr:to>
      <xdr:col>10</xdr:col>
      <xdr:colOff>155575</xdr:colOff>
      <xdr:row>37</xdr:row>
      <xdr:rowOff>54954</xdr:rowOff>
    </xdr:to>
    <xdr:sp macro="" textlink="">
      <xdr:nvSpPr>
        <xdr:cNvPr id="322" name="円/楕円 321"/>
        <xdr:cNvSpPr/>
      </xdr:nvSpPr>
      <xdr:spPr>
        <a:xfrm>
          <a:off x="6921500" y="62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46081</xdr:rowOff>
    </xdr:from>
    <xdr:ext cx="534377" cy="259045"/>
    <xdr:sp macro="" textlink="">
      <xdr:nvSpPr>
        <xdr:cNvPr id="323" name="テキスト ボックス 322"/>
        <xdr:cNvSpPr txBox="1"/>
      </xdr:nvSpPr>
      <xdr:spPr>
        <a:xfrm>
          <a:off x="6705111" y="63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89769</xdr:rowOff>
    </xdr:from>
    <xdr:to>
      <xdr:col>15</xdr:col>
      <xdr:colOff>180975</xdr:colOff>
      <xdr:row>57</xdr:row>
      <xdr:rowOff>10953</xdr:rowOff>
    </xdr:to>
    <xdr:cxnSp macro="">
      <xdr:nvCxnSpPr>
        <xdr:cNvPr id="350" name="直線コネクタ 349"/>
        <xdr:cNvCxnSpPr/>
      </xdr:nvCxnSpPr>
      <xdr:spPr>
        <a:xfrm flipV="1">
          <a:off x="9639300" y="9690969"/>
          <a:ext cx="838200" cy="9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10910</xdr:rowOff>
    </xdr:from>
    <xdr:ext cx="534377" cy="259045"/>
    <xdr:sp macro="" textlink="">
      <xdr:nvSpPr>
        <xdr:cNvPr id="351" name="普通建設事業費平均値テキスト"/>
        <xdr:cNvSpPr txBox="1"/>
      </xdr:nvSpPr>
      <xdr:spPr>
        <a:xfrm>
          <a:off x="10528300" y="9440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10953</xdr:rowOff>
    </xdr:from>
    <xdr:to>
      <xdr:col>14</xdr:col>
      <xdr:colOff>28575</xdr:colOff>
      <xdr:row>57</xdr:row>
      <xdr:rowOff>16521</xdr:rowOff>
    </xdr:to>
    <xdr:cxnSp macro="">
      <xdr:nvCxnSpPr>
        <xdr:cNvPr id="353" name="直線コネクタ 352"/>
        <xdr:cNvCxnSpPr/>
      </xdr:nvCxnSpPr>
      <xdr:spPr>
        <a:xfrm flipV="1">
          <a:off x="8750300" y="9783603"/>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108112</xdr:rowOff>
    </xdr:from>
    <xdr:ext cx="534377" cy="259045"/>
    <xdr:sp macro="" textlink="">
      <xdr:nvSpPr>
        <xdr:cNvPr id="355" name="テキスト ボックス 354"/>
        <xdr:cNvSpPr txBox="1"/>
      </xdr:nvSpPr>
      <xdr:spPr>
        <a:xfrm>
          <a:off x="9372111" y="936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85467</xdr:rowOff>
    </xdr:from>
    <xdr:to>
      <xdr:col>12</xdr:col>
      <xdr:colOff>511175</xdr:colOff>
      <xdr:row>57</xdr:row>
      <xdr:rowOff>16521</xdr:rowOff>
    </xdr:to>
    <xdr:cxnSp macro="">
      <xdr:nvCxnSpPr>
        <xdr:cNvPr id="356" name="直線コネクタ 355"/>
        <xdr:cNvCxnSpPr/>
      </xdr:nvCxnSpPr>
      <xdr:spPr>
        <a:xfrm>
          <a:off x="7861300" y="9686667"/>
          <a:ext cx="889000" cy="10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84986</xdr:rowOff>
    </xdr:from>
    <xdr:ext cx="599010" cy="259045"/>
    <xdr:sp macro="" textlink="">
      <xdr:nvSpPr>
        <xdr:cNvPr id="358" name="テキスト ボックス 357"/>
        <xdr:cNvSpPr txBox="1"/>
      </xdr:nvSpPr>
      <xdr:spPr>
        <a:xfrm>
          <a:off x="8450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85467</xdr:rowOff>
    </xdr:from>
    <xdr:to>
      <xdr:col>11</xdr:col>
      <xdr:colOff>307975</xdr:colOff>
      <xdr:row>57</xdr:row>
      <xdr:rowOff>102264</xdr:rowOff>
    </xdr:to>
    <xdr:cxnSp macro="">
      <xdr:nvCxnSpPr>
        <xdr:cNvPr id="359" name="直線コネクタ 358"/>
        <xdr:cNvCxnSpPr/>
      </xdr:nvCxnSpPr>
      <xdr:spPr>
        <a:xfrm flipV="1">
          <a:off x="6972300" y="9686667"/>
          <a:ext cx="889000" cy="18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9864</xdr:rowOff>
    </xdr:from>
    <xdr:ext cx="599010" cy="259045"/>
    <xdr:sp macro="" textlink="">
      <xdr:nvSpPr>
        <xdr:cNvPr id="361" name="テキスト ボックス 360"/>
        <xdr:cNvSpPr txBox="1"/>
      </xdr:nvSpPr>
      <xdr:spPr>
        <a:xfrm>
          <a:off x="7561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16461</xdr:rowOff>
    </xdr:from>
    <xdr:ext cx="534377" cy="259045"/>
    <xdr:sp macro="" textlink="">
      <xdr:nvSpPr>
        <xdr:cNvPr id="363" name="テキスト ボックス 362"/>
        <xdr:cNvSpPr txBox="1"/>
      </xdr:nvSpPr>
      <xdr:spPr>
        <a:xfrm>
          <a:off x="6705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38969</xdr:rowOff>
    </xdr:from>
    <xdr:to>
      <xdr:col>15</xdr:col>
      <xdr:colOff>231775</xdr:colOff>
      <xdr:row>56</xdr:row>
      <xdr:rowOff>140569</xdr:rowOff>
    </xdr:to>
    <xdr:sp macro="" textlink="">
      <xdr:nvSpPr>
        <xdr:cNvPr id="369" name="円/楕円 368"/>
        <xdr:cNvSpPr/>
      </xdr:nvSpPr>
      <xdr:spPr>
        <a:xfrm>
          <a:off x="10426700" y="96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17396</xdr:rowOff>
    </xdr:from>
    <xdr:ext cx="534377" cy="259045"/>
    <xdr:sp macro="" textlink="">
      <xdr:nvSpPr>
        <xdr:cNvPr id="370" name="普通建設事業費該当値テキスト"/>
        <xdr:cNvSpPr txBox="1"/>
      </xdr:nvSpPr>
      <xdr:spPr>
        <a:xfrm>
          <a:off x="10528300" y="961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85,921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131603</xdr:rowOff>
    </xdr:from>
    <xdr:to>
      <xdr:col>14</xdr:col>
      <xdr:colOff>79375</xdr:colOff>
      <xdr:row>57</xdr:row>
      <xdr:rowOff>61753</xdr:rowOff>
    </xdr:to>
    <xdr:sp macro="" textlink="">
      <xdr:nvSpPr>
        <xdr:cNvPr id="371" name="円/楕円 370"/>
        <xdr:cNvSpPr/>
      </xdr:nvSpPr>
      <xdr:spPr>
        <a:xfrm>
          <a:off x="9588500" y="97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52880</xdr:rowOff>
    </xdr:from>
    <xdr:ext cx="534377" cy="259045"/>
    <xdr:sp macro="" textlink="">
      <xdr:nvSpPr>
        <xdr:cNvPr id="372" name="テキスト ボックス 371"/>
        <xdr:cNvSpPr txBox="1"/>
      </xdr:nvSpPr>
      <xdr:spPr>
        <a:xfrm>
          <a:off x="9372111" y="982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137171</xdr:rowOff>
    </xdr:from>
    <xdr:to>
      <xdr:col>12</xdr:col>
      <xdr:colOff>561975</xdr:colOff>
      <xdr:row>57</xdr:row>
      <xdr:rowOff>67321</xdr:rowOff>
    </xdr:to>
    <xdr:sp macro="" textlink="">
      <xdr:nvSpPr>
        <xdr:cNvPr id="373" name="円/楕円 372"/>
        <xdr:cNvSpPr/>
      </xdr:nvSpPr>
      <xdr:spPr>
        <a:xfrm>
          <a:off x="8699500" y="973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58448</xdr:rowOff>
    </xdr:from>
    <xdr:ext cx="534377" cy="259045"/>
    <xdr:sp macro="" textlink="">
      <xdr:nvSpPr>
        <xdr:cNvPr id="374" name="テキスト ボックス 373"/>
        <xdr:cNvSpPr txBox="1"/>
      </xdr:nvSpPr>
      <xdr:spPr>
        <a:xfrm>
          <a:off x="8483111" y="98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34667</xdr:rowOff>
    </xdr:from>
    <xdr:to>
      <xdr:col>11</xdr:col>
      <xdr:colOff>358775</xdr:colOff>
      <xdr:row>56</xdr:row>
      <xdr:rowOff>136267</xdr:rowOff>
    </xdr:to>
    <xdr:sp macro="" textlink="">
      <xdr:nvSpPr>
        <xdr:cNvPr id="375" name="円/楕円 374"/>
        <xdr:cNvSpPr/>
      </xdr:nvSpPr>
      <xdr:spPr>
        <a:xfrm>
          <a:off x="7810500" y="963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127394</xdr:rowOff>
    </xdr:from>
    <xdr:ext cx="534377" cy="259045"/>
    <xdr:sp macro="" textlink="">
      <xdr:nvSpPr>
        <xdr:cNvPr id="376" name="テキスト ボックス 375"/>
        <xdr:cNvSpPr txBox="1"/>
      </xdr:nvSpPr>
      <xdr:spPr>
        <a:xfrm>
          <a:off x="7594111" y="972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86,862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51464</xdr:rowOff>
    </xdr:from>
    <xdr:to>
      <xdr:col>10</xdr:col>
      <xdr:colOff>155575</xdr:colOff>
      <xdr:row>57</xdr:row>
      <xdr:rowOff>153064</xdr:rowOff>
    </xdr:to>
    <xdr:sp macro="" textlink="">
      <xdr:nvSpPr>
        <xdr:cNvPr id="377" name="円/楕円 376"/>
        <xdr:cNvSpPr/>
      </xdr:nvSpPr>
      <xdr:spPr>
        <a:xfrm>
          <a:off x="6921500" y="982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144191</xdr:rowOff>
    </xdr:from>
    <xdr:ext cx="534377" cy="259045"/>
    <xdr:sp macro="" textlink="">
      <xdr:nvSpPr>
        <xdr:cNvPr id="378" name="テキスト ボックス 377"/>
        <xdr:cNvSpPr txBox="1"/>
      </xdr:nvSpPr>
      <xdr:spPr>
        <a:xfrm>
          <a:off x="6705111" y="991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16680</xdr:rowOff>
    </xdr:from>
    <xdr:to>
      <xdr:col>15</xdr:col>
      <xdr:colOff>180975</xdr:colOff>
      <xdr:row>77</xdr:row>
      <xdr:rowOff>59984</xdr:rowOff>
    </xdr:to>
    <xdr:cxnSp macro="">
      <xdr:nvCxnSpPr>
        <xdr:cNvPr id="409" name="直線コネクタ 408"/>
        <xdr:cNvCxnSpPr/>
      </xdr:nvCxnSpPr>
      <xdr:spPr>
        <a:xfrm flipV="1">
          <a:off x="9639300" y="12875430"/>
          <a:ext cx="838200" cy="38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102384</xdr:rowOff>
    </xdr:from>
    <xdr:ext cx="534377" cy="259045"/>
    <xdr:sp macro="" textlink="">
      <xdr:nvSpPr>
        <xdr:cNvPr id="410" name="普通建設事業費 （ うち新規整備　）平均値テキスト"/>
        <xdr:cNvSpPr txBox="1"/>
      </xdr:nvSpPr>
      <xdr:spPr>
        <a:xfrm>
          <a:off x="10528300" y="131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154053</xdr:rowOff>
    </xdr:from>
    <xdr:to>
      <xdr:col>14</xdr:col>
      <xdr:colOff>28575</xdr:colOff>
      <xdr:row>77</xdr:row>
      <xdr:rowOff>59984</xdr:rowOff>
    </xdr:to>
    <xdr:cxnSp macro="">
      <xdr:nvCxnSpPr>
        <xdr:cNvPr id="412" name="直線コネクタ 411"/>
        <xdr:cNvCxnSpPr/>
      </xdr:nvCxnSpPr>
      <xdr:spPr>
        <a:xfrm>
          <a:off x="8750300" y="13184253"/>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120241</xdr:rowOff>
    </xdr:from>
    <xdr:ext cx="534377" cy="259045"/>
    <xdr:sp macro="" textlink="">
      <xdr:nvSpPr>
        <xdr:cNvPr id="414" name="テキスト ボックス 413"/>
        <xdr:cNvSpPr txBox="1"/>
      </xdr:nvSpPr>
      <xdr:spPr>
        <a:xfrm>
          <a:off x="9372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24719</xdr:rowOff>
    </xdr:from>
    <xdr:ext cx="534377" cy="259045"/>
    <xdr:sp macro="" textlink="">
      <xdr:nvSpPr>
        <xdr:cNvPr id="416" name="テキスト ボックス 415"/>
        <xdr:cNvSpPr txBox="1"/>
      </xdr:nvSpPr>
      <xdr:spPr>
        <a:xfrm>
          <a:off x="8483111" y="127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137330</xdr:rowOff>
    </xdr:from>
    <xdr:to>
      <xdr:col>15</xdr:col>
      <xdr:colOff>231775</xdr:colOff>
      <xdr:row>75</xdr:row>
      <xdr:rowOff>67480</xdr:rowOff>
    </xdr:to>
    <xdr:sp macro="" textlink="">
      <xdr:nvSpPr>
        <xdr:cNvPr id="422" name="円/楕円 421"/>
        <xdr:cNvSpPr/>
      </xdr:nvSpPr>
      <xdr:spPr>
        <a:xfrm>
          <a:off x="10426700" y="128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160207</xdr:rowOff>
    </xdr:from>
    <xdr:ext cx="534377" cy="259045"/>
    <xdr:sp macro="" textlink="">
      <xdr:nvSpPr>
        <xdr:cNvPr id="423" name="普通建設事業費 （ うち新規整備　）該当値テキスト"/>
        <xdr:cNvSpPr txBox="1"/>
      </xdr:nvSpPr>
      <xdr:spPr>
        <a:xfrm>
          <a:off x="10528300" y="126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47,034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9184</xdr:rowOff>
    </xdr:from>
    <xdr:to>
      <xdr:col>14</xdr:col>
      <xdr:colOff>79375</xdr:colOff>
      <xdr:row>77</xdr:row>
      <xdr:rowOff>110784</xdr:rowOff>
    </xdr:to>
    <xdr:sp macro="" textlink="">
      <xdr:nvSpPr>
        <xdr:cNvPr id="424" name="円/楕円 423"/>
        <xdr:cNvSpPr/>
      </xdr:nvSpPr>
      <xdr:spPr>
        <a:xfrm>
          <a:off x="9588500" y="132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101911</xdr:rowOff>
    </xdr:from>
    <xdr:ext cx="534377" cy="259045"/>
    <xdr:sp macro="" textlink="">
      <xdr:nvSpPr>
        <xdr:cNvPr id="425" name="テキスト ボックス 424"/>
        <xdr:cNvSpPr txBox="1"/>
      </xdr:nvSpPr>
      <xdr:spPr>
        <a:xfrm>
          <a:off x="9372111" y="133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103253</xdr:rowOff>
    </xdr:from>
    <xdr:to>
      <xdr:col>12</xdr:col>
      <xdr:colOff>561975</xdr:colOff>
      <xdr:row>77</xdr:row>
      <xdr:rowOff>33403</xdr:rowOff>
    </xdr:to>
    <xdr:sp macro="" textlink="">
      <xdr:nvSpPr>
        <xdr:cNvPr id="426" name="円/楕円 425"/>
        <xdr:cNvSpPr/>
      </xdr:nvSpPr>
      <xdr:spPr>
        <a:xfrm>
          <a:off x="8699500" y="131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24530</xdr:rowOff>
    </xdr:from>
    <xdr:ext cx="534377" cy="259045"/>
    <xdr:sp macro="" textlink="">
      <xdr:nvSpPr>
        <xdr:cNvPr id="427" name="テキスト ボックス 426"/>
        <xdr:cNvSpPr txBox="1"/>
      </xdr:nvSpPr>
      <xdr:spPr>
        <a:xfrm>
          <a:off x="8483111" y="1322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157783</xdr:rowOff>
    </xdr:from>
    <xdr:to>
      <xdr:col>15</xdr:col>
      <xdr:colOff>180975</xdr:colOff>
      <xdr:row>98</xdr:row>
      <xdr:rowOff>17148</xdr:rowOff>
    </xdr:to>
    <xdr:cxnSp macro="">
      <xdr:nvCxnSpPr>
        <xdr:cNvPr id="456" name="直線コネクタ 455"/>
        <xdr:cNvCxnSpPr/>
      </xdr:nvCxnSpPr>
      <xdr:spPr>
        <a:xfrm>
          <a:off x="9639300" y="16788433"/>
          <a:ext cx="8382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144992</xdr:rowOff>
    </xdr:from>
    <xdr:ext cx="534377" cy="259045"/>
    <xdr:sp macro="" textlink="">
      <xdr:nvSpPr>
        <xdr:cNvPr id="457" name="普通建設事業費 （ うち更新整備　）平均値テキスト"/>
        <xdr:cNvSpPr txBox="1"/>
      </xdr:nvSpPr>
      <xdr:spPr>
        <a:xfrm>
          <a:off x="10528300" y="16432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157783</xdr:rowOff>
    </xdr:from>
    <xdr:to>
      <xdr:col>14</xdr:col>
      <xdr:colOff>28575</xdr:colOff>
      <xdr:row>98</xdr:row>
      <xdr:rowOff>77445</xdr:rowOff>
    </xdr:to>
    <xdr:cxnSp macro="">
      <xdr:nvCxnSpPr>
        <xdr:cNvPr id="459" name="直線コネクタ 458"/>
        <xdr:cNvCxnSpPr/>
      </xdr:nvCxnSpPr>
      <xdr:spPr>
        <a:xfrm flipV="1">
          <a:off x="8750300" y="16788433"/>
          <a:ext cx="889000" cy="9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141709</xdr:rowOff>
    </xdr:from>
    <xdr:ext cx="534377" cy="259045"/>
    <xdr:sp macro="" textlink="">
      <xdr:nvSpPr>
        <xdr:cNvPr id="461" name="テキスト ボックス 460"/>
        <xdr:cNvSpPr txBox="1"/>
      </xdr:nvSpPr>
      <xdr:spPr>
        <a:xfrm>
          <a:off x="9372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135817</xdr:rowOff>
    </xdr:from>
    <xdr:ext cx="534377" cy="259045"/>
    <xdr:sp macro="" textlink="">
      <xdr:nvSpPr>
        <xdr:cNvPr id="463" name="テキスト ボックス 462"/>
        <xdr:cNvSpPr txBox="1"/>
      </xdr:nvSpPr>
      <xdr:spPr>
        <a:xfrm>
          <a:off x="8483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137798</xdr:rowOff>
    </xdr:from>
    <xdr:to>
      <xdr:col>15</xdr:col>
      <xdr:colOff>231775</xdr:colOff>
      <xdr:row>98</xdr:row>
      <xdr:rowOff>67948</xdr:rowOff>
    </xdr:to>
    <xdr:sp macro="" textlink="">
      <xdr:nvSpPr>
        <xdr:cNvPr id="469" name="円/楕円 468"/>
        <xdr:cNvSpPr/>
      </xdr:nvSpPr>
      <xdr:spPr>
        <a:xfrm>
          <a:off x="10426700" y="167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116225</xdr:rowOff>
    </xdr:from>
    <xdr:ext cx="534377" cy="259045"/>
    <xdr:sp macro="" textlink="">
      <xdr:nvSpPr>
        <xdr:cNvPr id="470" name="普通建設事業費 （ うち更新整備　）該当値テキスト"/>
        <xdr:cNvSpPr txBox="1"/>
      </xdr:nvSpPr>
      <xdr:spPr>
        <a:xfrm>
          <a:off x="10528300" y="167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106983</xdr:rowOff>
    </xdr:from>
    <xdr:to>
      <xdr:col>14</xdr:col>
      <xdr:colOff>79375</xdr:colOff>
      <xdr:row>98</xdr:row>
      <xdr:rowOff>37133</xdr:rowOff>
    </xdr:to>
    <xdr:sp macro="" textlink="">
      <xdr:nvSpPr>
        <xdr:cNvPr id="471" name="円/楕円 470"/>
        <xdr:cNvSpPr/>
      </xdr:nvSpPr>
      <xdr:spPr>
        <a:xfrm>
          <a:off x="9588500" y="1673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28260</xdr:rowOff>
    </xdr:from>
    <xdr:ext cx="534377" cy="259045"/>
    <xdr:sp macro="" textlink="">
      <xdr:nvSpPr>
        <xdr:cNvPr id="472" name="テキスト ボックス 471"/>
        <xdr:cNvSpPr txBox="1"/>
      </xdr:nvSpPr>
      <xdr:spPr>
        <a:xfrm>
          <a:off x="9372111" y="168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26645</xdr:rowOff>
    </xdr:from>
    <xdr:to>
      <xdr:col>12</xdr:col>
      <xdr:colOff>561975</xdr:colOff>
      <xdr:row>98</xdr:row>
      <xdr:rowOff>128245</xdr:rowOff>
    </xdr:to>
    <xdr:sp macro="" textlink="">
      <xdr:nvSpPr>
        <xdr:cNvPr id="473" name="円/楕円 472"/>
        <xdr:cNvSpPr/>
      </xdr:nvSpPr>
      <xdr:spPr>
        <a:xfrm>
          <a:off x="8699500" y="168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119372</xdr:rowOff>
    </xdr:from>
    <xdr:ext cx="534377" cy="259045"/>
    <xdr:sp macro="" textlink="">
      <xdr:nvSpPr>
        <xdr:cNvPr id="474" name="テキスト ボックス 473"/>
        <xdr:cNvSpPr txBox="1"/>
      </xdr:nvSpPr>
      <xdr:spPr>
        <a:xfrm>
          <a:off x="8483111" y="169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97028</xdr:rowOff>
    </xdr:from>
    <xdr:to>
      <xdr:col>23</xdr:col>
      <xdr:colOff>517525</xdr:colOff>
      <xdr:row>39</xdr:row>
      <xdr:rowOff>98617</xdr:rowOff>
    </xdr:to>
    <xdr:cxnSp macro="">
      <xdr:nvCxnSpPr>
        <xdr:cNvPr id="505" name="直線コネクタ 504"/>
        <xdr:cNvCxnSpPr/>
      </xdr:nvCxnSpPr>
      <xdr:spPr>
        <a:xfrm>
          <a:off x="15481300" y="6783578"/>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6" name="災害復旧事業費平均値テキスト"/>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87057</xdr:rowOff>
    </xdr:from>
    <xdr:to>
      <xdr:col>22</xdr:col>
      <xdr:colOff>365125</xdr:colOff>
      <xdr:row>39</xdr:row>
      <xdr:rowOff>97028</xdr:rowOff>
    </xdr:to>
    <xdr:cxnSp macro="">
      <xdr:nvCxnSpPr>
        <xdr:cNvPr id="508" name="直線コネクタ 507"/>
        <xdr:cNvCxnSpPr/>
      </xdr:nvCxnSpPr>
      <xdr:spPr>
        <a:xfrm>
          <a:off x="14592300" y="6773607"/>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0" name="テキスト ボックス 509"/>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77553</xdr:rowOff>
    </xdr:from>
    <xdr:to>
      <xdr:col>21</xdr:col>
      <xdr:colOff>161925</xdr:colOff>
      <xdr:row>39</xdr:row>
      <xdr:rowOff>87057</xdr:rowOff>
    </xdr:to>
    <xdr:cxnSp macro="">
      <xdr:nvCxnSpPr>
        <xdr:cNvPr id="511" name="直線コネクタ 510"/>
        <xdr:cNvCxnSpPr/>
      </xdr:nvCxnSpPr>
      <xdr:spPr>
        <a:xfrm>
          <a:off x="13703300" y="6764103"/>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3" name="テキスト ボックス 512"/>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64959</xdr:rowOff>
    </xdr:from>
    <xdr:to>
      <xdr:col>19</xdr:col>
      <xdr:colOff>644525</xdr:colOff>
      <xdr:row>39</xdr:row>
      <xdr:rowOff>77553</xdr:rowOff>
    </xdr:to>
    <xdr:cxnSp macro="">
      <xdr:nvCxnSpPr>
        <xdr:cNvPr id="514" name="直線コネクタ 513"/>
        <xdr:cNvCxnSpPr/>
      </xdr:nvCxnSpPr>
      <xdr:spPr>
        <a:xfrm>
          <a:off x="12814300" y="6580059"/>
          <a:ext cx="889000" cy="18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6" name="テキスト ボックス 515"/>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45838</xdr:rowOff>
    </xdr:from>
    <xdr:ext cx="469744" cy="259045"/>
    <xdr:sp macro="" textlink="">
      <xdr:nvSpPr>
        <xdr:cNvPr id="518" name="テキスト ボックス 517"/>
        <xdr:cNvSpPr txBox="1"/>
      </xdr:nvSpPr>
      <xdr:spPr>
        <a:xfrm>
          <a:off x="12579427" y="673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47817</xdr:rowOff>
    </xdr:from>
    <xdr:to>
      <xdr:col>23</xdr:col>
      <xdr:colOff>568325</xdr:colOff>
      <xdr:row>39</xdr:row>
      <xdr:rowOff>149417</xdr:rowOff>
    </xdr:to>
    <xdr:sp macro="" textlink="">
      <xdr:nvSpPr>
        <xdr:cNvPr id="524" name="円/楕円 523"/>
        <xdr:cNvSpPr/>
      </xdr:nvSpPr>
      <xdr:spPr>
        <a:xfrm>
          <a:off x="162687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148828</xdr:rowOff>
    </xdr:from>
    <xdr:ext cx="313932" cy="259045"/>
    <xdr:sp macro="" textlink="">
      <xdr:nvSpPr>
        <xdr:cNvPr id="525" name="災害復旧事業費該当値テキスト"/>
        <xdr:cNvSpPr txBox="1"/>
      </xdr:nvSpPr>
      <xdr:spPr>
        <a:xfrm>
          <a:off x="16370300" y="66639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46228</xdr:rowOff>
    </xdr:from>
    <xdr:to>
      <xdr:col>22</xdr:col>
      <xdr:colOff>415925</xdr:colOff>
      <xdr:row>39</xdr:row>
      <xdr:rowOff>147828</xdr:rowOff>
    </xdr:to>
    <xdr:sp macro="" textlink="">
      <xdr:nvSpPr>
        <xdr:cNvPr id="526" name="円/楕円 525"/>
        <xdr:cNvSpPr/>
      </xdr:nvSpPr>
      <xdr:spPr>
        <a:xfrm>
          <a:off x="15430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138955</xdr:rowOff>
    </xdr:from>
    <xdr:ext cx="378565" cy="259045"/>
    <xdr:sp macro="" textlink="">
      <xdr:nvSpPr>
        <xdr:cNvPr id="527" name="テキスト ボックス 526"/>
        <xdr:cNvSpPr txBox="1"/>
      </xdr:nvSpPr>
      <xdr:spPr>
        <a:xfrm>
          <a:off x="15292017" y="682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36257</xdr:rowOff>
    </xdr:from>
    <xdr:to>
      <xdr:col>21</xdr:col>
      <xdr:colOff>212725</xdr:colOff>
      <xdr:row>39</xdr:row>
      <xdr:rowOff>137857</xdr:rowOff>
    </xdr:to>
    <xdr:sp macro="" textlink="">
      <xdr:nvSpPr>
        <xdr:cNvPr id="528" name="円/楕円 527"/>
        <xdr:cNvSpPr/>
      </xdr:nvSpPr>
      <xdr:spPr>
        <a:xfrm>
          <a:off x="14541500" y="67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128984</xdr:rowOff>
    </xdr:from>
    <xdr:ext cx="469744" cy="259045"/>
    <xdr:sp macro="" textlink="">
      <xdr:nvSpPr>
        <xdr:cNvPr id="529" name="テキスト ボックス 528"/>
        <xdr:cNvSpPr txBox="1"/>
      </xdr:nvSpPr>
      <xdr:spPr>
        <a:xfrm>
          <a:off x="14357427" y="68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26753</xdr:rowOff>
    </xdr:from>
    <xdr:to>
      <xdr:col>20</xdr:col>
      <xdr:colOff>9525</xdr:colOff>
      <xdr:row>39</xdr:row>
      <xdr:rowOff>128353</xdr:rowOff>
    </xdr:to>
    <xdr:sp macro="" textlink="">
      <xdr:nvSpPr>
        <xdr:cNvPr id="530" name="円/楕円 529"/>
        <xdr:cNvSpPr/>
      </xdr:nvSpPr>
      <xdr:spPr>
        <a:xfrm>
          <a:off x="13652500" y="67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119480</xdr:rowOff>
    </xdr:from>
    <xdr:ext cx="469744" cy="259045"/>
    <xdr:sp macro="" textlink="">
      <xdr:nvSpPr>
        <xdr:cNvPr id="531" name="テキスト ボックス 530"/>
        <xdr:cNvSpPr txBox="1"/>
      </xdr:nvSpPr>
      <xdr:spPr>
        <a:xfrm>
          <a:off x="13468427" y="680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14159</xdr:rowOff>
    </xdr:from>
    <xdr:to>
      <xdr:col>18</xdr:col>
      <xdr:colOff>492125</xdr:colOff>
      <xdr:row>38</xdr:row>
      <xdr:rowOff>115759</xdr:rowOff>
    </xdr:to>
    <xdr:sp macro="" textlink="">
      <xdr:nvSpPr>
        <xdr:cNvPr id="532" name="円/楕円 531"/>
        <xdr:cNvSpPr/>
      </xdr:nvSpPr>
      <xdr:spPr>
        <a:xfrm>
          <a:off x="12763500" y="65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132286</xdr:rowOff>
    </xdr:from>
    <xdr:ext cx="534377" cy="259045"/>
    <xdr:sp macro="" textlink="">
      <xdr:nvSpPr>
        <xdr:cNvPr id="533" name="テキスト ボックス 532"/>
        <xdr:cNvSpPr txBox="1"/>
      </xdr:nvSpPr>
      <xdr:spPr>
        <a:xfrm>
          <a:off x="12547111" y="630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130273</xdr:rowOff>
    </xdr:from>
    <xdr:to>
      <xdr:col>23</xdr:col>
      <xdr:colOff>517525</xdr:colOff>
      <xdr:row>73</xdr:row>
      <xdr:rowOff>142084</xdr:rowOff>
    </xdr:to>
    <xdr:cxnSp macro="">
      <xdr:nvCxnSpPr>
        <xdr:cNvPr id="613" name="直線コネクタ 612"/>
        <xdr:cNvCxnSpPr/>
      </xdr:nvCxnSpPr>
      <xdr:spPr>
        <a:xfrm flipV="1">
          <a:off x="15481300" y="12646123"/>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50878</xdr:rowOff>
    </xdr:from>
    <xdr:ext cx="534377" cy="259045"/>
    <xdr:sp macro="" textlink="">
      <xdr:nvSpPr>
        <xdr:cNvPr id="614" name="公債費平均値テキスト"/>
        <xdr:cNvSpPr txBox="1"/>
      </xdr:nvSpPr>
      <xdr:spPr>
        <a:xfrm>
          <a:off x="16370300" y="12738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142084</xdr:rowOff>
    </xdr:from>
    <xdr:to>
      <xdr:col>22</xdr:col>
      <xdr:colOff>365125</xdr:colOff>
      <xdr:row>74</xdr:row>
      <xdr:rowOff>17181</xdr:rowOff>
    </xdr:to>
    <xdr:cxnSp macro="">
      <xdr:nvCxnSpPr>
        <xdr:cNvPr id="616" name="直線コネクタ 615"/>
        <xdr:cNvCxnSpPr/>
      </xdr:nvCxnSpPr>
      <xdr:spPr>
        <a:xfrm flipV="1">
          <a:off x="14592300" y="12657934"/>
          <a:ext cx="889000" cy="4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127623</xdr:rowOff>
    </xdr:from>
    <xdr:ext cx="534377" cy="259045"/>
    <xdr:sp macro="" textlink="">
      <xdr:nvSpPr>
        <xdr:cNvPr id="618" name="テキスト ボックス 617"/>
        <xdr:cNvSpPr txBox="1"/>
      </xdr:nvSpPr>
      <xdr:spPr>
        <a:xfrm>
          <a:off x="15214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129587</xdr:rowOff>
    </xdr:from>
    <xdr:to>
      <xdr:col>21</xdr:col>
      <xdr:colOff>161925</xdr:colOff>
      <xdr:row>74</xdr:row>
      <xdr:rowOff>17181</xdr:rowOff>
    </xdr:to>
    <xdr:cxnSp macro="">
      <xdr:nvCxnSpPr>
        <xdr:cNvPr id="619" name="直線コネクタ 618"/>
        <xdr:cNvCxnSpPr/>
      </xdr:nvCxnSpPr>
      <xdr:spPr>
        <a:xfrm>
          <a:off x="13703300" y="12645437"/>
          <a:ext cx="889000" cy="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112023</xdr:rowOff>
    </xdr:from>
    <xdr:ext cx="534377" cy="259045"/>
    <xdr:sp macro="" textlink="">
      <xdr:nvSpPr>
        <xdr:cNvPr id="621" name="テキスト ボックス 620"/>
        <xdr:cNvSpPr txBox="1"/>
      </xdr:nvSpPr>
      <xdr:spPr>
        <a:xfrm>
          <a:off x="14325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31366</xdr:rowOff>
    </xdr:from>
    <xdr:to>
      <xdr:col>19</xdr:col>
      <xdr:colOff>644525</xdr:colOff>
      <xdr:row>73</xdr:row>
      <xdr:rowOff>129587</xdr:rowOff>
    </xdr:to>
    <xdr:cxnSp macro="">
      <xdr:nvCxnSpPr>
        <xdr:cNvPr id="622" name="直線コネクタ 621"/>
        <xdr:cNvCxnSpPr/>
      </xdr:nvCxnSpPr>
      <xdr:spPr>
        <a:xfrm>
          <a:off x="12814300" y="12547216"/>
          <a:ext cx="889000" cy="9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95510</xdr:rowOff>
    </xdr:from>
    <xdr:ext cx="534377" cy="259045"/>
    <xdr:sp macro="" textlink="">
      <xdr:nvSpPr>
        <xdr:cNvPr id="624" name="テキスト ボックス 623"/>
        <xdr:cNvSpPr txBox="1"/>
      </xdr:nvSpPr>
      <xdr:spPr>
        <a:xfrm>
          <a:off x="13436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92451</xdr:rowOff>
    </xdr:from>
    <xdr:ext cx="534377" cy="259045"/>
    <xdr:sp macro="" textlink="">
      <xdr:nvSpPr>
        <xdr:cNvPr id="626" name="テキスト ボックス 625"/>
        <xdr:cNvSpPr txBox="1"/>
      </xdr:nvSpPr>
      <xdr:spPr>
        <a:xfrm>
          <a:off x="12547111" y="127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79473</xdr:rowOff>
    </xdr:from>
    <xdr:to>
      <xdr:col>23</xdr:col>
      <xdr:colOff>568325</xdr:colOff>
      <xdr:row>74</xdr:row>
      <xdr:rowOff>9623</xdr:rowOff>
    </xdr:to>
    <xdr:sp macro="" textlink="">
      <xdr:nvSpPr>
        <xdr:cNvPr id="632" name="円/楕円 631"/>
        <xdr:cNvSpPr/>
      </xdr:nvSpPr>
      <xdr:spPr>
        <a:xfrm>
          <a:off x="16268700" y="1259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102350</xdr:rowOff>
    </xdr:from>
    <xdr:ext cx="534377" cy="259045"/>
    <xdr:sp macro="" textlink="">
      <xdr:nvSpPr>
        <xdr:cNvPr id="633" name="公債費該当値テキスト"/>
        <xdr:cNvSpPr txBox="1"/>
      </xdr:nvSpPr>
      <xdr:spPr>
        <a:xfrm>
          <a:off x="16370300" y="1244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91,616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91284</xdr:rowOff>
    </xdr:from>
    <xdr:to>
      <xdr:col>22</xdr:col>
      <xdr:colOff>415925</xdr:colOff>
      <xdr:row>74</xdr:row>
      <xdr:rowOff>21434</xdr:rowOff>
    </xdr:to>
    <xdr:sp macro="" textlink="">
      <xdr:nvSpPr>
        <xdr:cNvPr id="634" name="円/楕円 633"/>
        <xdr:cNvSpPr/>
      </xdr:nvSpPr>
      <xdr:spPr>
        <a:xfrm>
          <a:off x="15430500" y="126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37961</xdr:rowOff>
    </xdr:from>
    <xdr:ext cx="534377" cy="259045"/>
    <xdr:sp macro="" textlink="">
      <xdr:nvSpPr>
        <xdr:cNvPr id="635" name="テキスト ボックス 634"/>
        <xdr:cNvSpPr txBox="1"/>
      </xdr:nvSpPr>
      <xdr:spPr>
        <a:xfrm>
          <a:off x="15214111" y="123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90,531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137831</xdr:rowOff>
    </xdr:from>
    <xdr:to>
      <xdr:col>21</xdr:col>
      <xdr:colOff>212725</xdr:colOff>
      <xdr:row>74</xdr:row>
      <xdr:rowOff>67981</xdr:rowOff>
    </xdr:to>
    <xdr:sp macro="" textlink="">
      <xdr:nvSpPr>
        <xdr:cNvPr id="636" name="円/楕円 635"/>
        <xdr:cNvSpPr/>
      </xdr:nvSpPr>
      <xdr:spPr>
        <a:xfrm>
          <a:off x="14541500" y="126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84508</xdr:rowOff>
    </xdr:from>
    <xdr:ext cx="534377" cy="259045"/>
    <xdr:sp macro="" textlink="">
      <xdr:nvSpPr>
        <xdr:cNvPr id="637" name="テキスト ボックス 636"/>
        <xdr:cNvSpPr txBox="1"/>
      </xdr:nvSpPr>
      <xdr:spPr>
        <a:xfrm>
          <a:off x="14325111" y="1242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86,255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78787</xdr:rowOff>
    </xdr:from>
    <xdr:to>
      <xdr:col>20</xdr:col>
      <xdr:colOff>9525</xdr:colOff>
      <xdr:row>74</xdr:row>
      <xdr:rowOff>8937</xdr:rowOff>
    </xdr:to>
    <xdr:sp macro="" textlink="">
      <xdr:nvSpPr>
        <xdr:cNvPr id="638" name="円/楕円 637"/>
        <xdr:cNvSpPr/>
      </xdr:nvSpPr>
      <xdr:spPr>
        <a:xfrm>
          <a:off x="13652500" y="125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25464</xdr:rowOff>
    </xdr:from>
    <xdr:ext cx="534377" cy="259045"/>
    <xdr:sp macro="" textlink="">
      <xdr:nvSpPr>
        <xdr:cNvPr id="639" name="テキスト ボックス 638"/>
        <xdr:cNvSpPr txBox="1"/>
      </xdr:nvSpPr>
      <xdr:spPr>
        <a:xfrm>
          <a:off x="13436111" y="1236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91,679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152016</xdr:rowOff>
    </xdr:from>
    <xdr:to>
      <xdr:col>18</xdr:col>
      <xdr:colOff>492125</xdr:colOff>
      <xdr:row>73</xdr:row>
      <xdr:rowOff>82166</xdr:rowOff>
    </xdr:to>
    <xdr:sp macro="" textlink="">
      <xdr:nvSpPr>
        <xdr:cNvPr id="640" name="円/楕円 639"/>
        <xdr:cNvSpPr/>
      </xdr:nvSpPr>
      <xdr:spPr>
        <a:xfrm>
          <a:off x="12763500" y="124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98693</xdr:rowOff>
    </xdr:from>
    <xdr:ext cx="599010" cy="259045"/>
    <xdr:sp macro="" textlink="">
      <xdr:nvSpPr>
        <xdr:cNvPr id="641" name="テキスト ボックス 640"/>
        <xdr:cNvSpPr txBox="1"/>
      </xdr:nvSpPr>
      <xdr:spPr>
        <a:xfrm>
          <a:off x="12514794" y="1227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97752</xdr:rowOff>
    </xdr:from>
    <xdr:to>
      <xdr:col>23</xdr:col>
      <xdr:colOff>517525</xdr:colOff>
      <xdr:row>97</xdr:row>
      <xdr:rowOff>131862</xdr:rowOff>
    </xdr:to>
    <xdr:cxnSp macro="">
      <xdr:nvCxnSpPr>
        <xdr:cNvPr id="672" name="直線コネクタ 671"/>
        <xdr:cNvCxnSpPr/>
      </xdr:nvCxnSpPr>
      <xdr:spPr>
        <a:xfrm flipV="1">
          <a:off x="15481300" y="16728402"/>
          <a:ext cx="838200" cy="3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49728</xdr:rowOff>
    </xdr:from>
    <xdr:ext cx="534377" cy="259045"/>
    <xdr:sp macro="" textlink="">
      <xdr:nvSpPr>
        <xdr:cNvPr id="673" name="積立金平均値テキスト"/>
        <xdr:cNvSpPr txBox="1"/>
      </xdr:nvSpPr>
      <xdr:spPr>
        <a:xfrm>
          <a:off x="16370300" y="1633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22053</xdr:rowOff>
    </xdr:from>
    <xdr:to>
      <xdr:col>22</xdr:col>
      <xdr:colOff>365125</xdr:colOff>
      <xdr:row>97</xdr:row>
      <xdr:rowOff>131862</xdr:rowOff>
    </xdr:to>
    <xdr:cxnSp macro="">
      <xdr:nvCxnSpPr>
        <xdr:cNvPr id="675" name="直線コネクタ 674"/>
        <xdr:cNvCxnSpPr/>
      </xdr:nvCxnSpPr>
      <xdr:spPr>
        <a:xfrm>
          <a:off x="14592300" y="16652703"/>
          <a:ext cx="889000" cy="10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2005</xdr:rowOff>
    </xdr:from>
    <xdr:ext cx="534377" cy="259045"/>
    <xdr:sp macro="" textlink="">
      <xdr:nvSpPr>
        <xdr:cNvPr id="677" name="テキスト ボックス 676"/>
        <xdr:cNvSpPr txBox="1"/>
      </xdr:nvSpPr>
      <xdr:spPr>
        <a:xfrm>
          <a:off x="15214111" y="162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22053</xdr:rowOff>
    </xdr:from>
    <xdr:to>
      <xdr:col>21</xdr:col>
      <xdr:colOff>161925</xdr:colOff>
      <xdr:row>97</xdr:row>
      <xdr:rowOff>68328</xdr:rowOff>
    </xdr:to>
    <xdr:cxnSp macro="">
      <xdr:nvCxnSpPr>
        <xdr:cNvPr id="678" name="直線コネクタ 677"/>
        <xdr:cNvCxnSpPr/>
      </xdr:nvCxnSpPr>
      <xdr:spPr>
        <a:xfrm flipV="1">
          <a:off x="13703300" y="16652703"/>
          <a:ext cx="8890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70397</xdr:rowOff>
    </xdr:from>
    <xdr:ext cx="534377" cy="259045"/>
    <xdr:sp macro="" textlink="">
      <xdr:nvSpPr>
        <xdr:cNvPr id="680" name="テキスト ボックス 679"/>
        <xdr:cNvSpPr txBox="1"/>
      </xdr:nvSpPr>
      <xdr:spPr>
        <a:xfrm>
          <a:off x="14325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140125</xdr:rowOff>
    </xdr:from>
    <xdr:to>
      <xdr:col>19</xdr:col>
      <xdr:colOff>644525</xdr:colOff>
      <xdr:row>97</xdr:row>
      <xdr:rowOff>68328</xdr:rowOff>
    </xdr:to>
    <xdr:cxnSp macro="">
      <xdr:nvCxnSpPr>
        <xdr:cNvPr id="681" name="直線コネクタ 680"/>
        <xdr:cNvCxnSpPr/>
      </xdr:nvCxnSpPr>
      <xdr:spPr>
        <a:xfrm>
          <a:off x="12814300" y="16599325"/>
          <a:ext cx="889000" cy="9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160735</xdr:rowOff>
    </xdr:from>
    <xdr:ext cx="534377" cy="259045"/>
    <xdr:sp macro="" textlink="">
      <xdr:nvSpPr>
        <xdr:cNvPr id="683" name="テキスト ボックス 682"/>
        <xdr:cNvSpPr txBox="1"/>
      </xdr:nvSpPr>
      <xdr:spPr>
        <a:xfrm>
          <a:off x="13436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28726</xdr:rowOff>
    </xdr:from>
    <xdr:ext cx="534377" cy="259045"/>
    <xdr:sp macro="" textlink="">
      <xdr:nvSpPr>
        <xdr:cNvPr id="685" name="テキスト ボックス 684"/>
        <xdr:cNvSpPr txBox="1"/>
      </xdr:nvSpPr>
      <xdr:spPr>
        <a:xfrm>
          <a:off x="12547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46952</xdr:rowOff>
    </xdr:from>
    <xdr:to>
      <xdr:col>23</xdr:col>
      <xdr:colOff>568325</xdr:colOff>
      <xdr:row>97</xdr:row>
      <xdr:rowOff>148552</xdr:rowOff>
    </xdr:to>
    <xdr:sp macro="" textlink="">
      <xdr:nvSpPr>
        <xdr:cNvPr id="691" name="円/楕円 690"/>
        <xdr:cNvSpPr/>
      </xdr:nvSpPr>
      <xdr:spPr>
        <a:xfrm>
          <a:off x="16268700" y="166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25379</xdr:rowOff>
    </xdr:from>
    <xdr:ext cx="534377" cy="259045"/>
    <xdr:sp macro="" textlink="">
      <xdr:nvSpPr>
        <xdr:cNvPr id="692" name="積立金該当値テキスト"/>
        <xdr:cNvSpPr txBox="1"/>
      </xdr:nvSpPr>
      <xdr:spPr>
        <a:xfrm>
          <a:off x="16370300"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81062</xdr:rowOff>
    </xdr:from>
    <xdr:to>
      <xdr:col>22</xdr:col>
      <xdr:colOff>415925</xdr:colOff>
      <xdr:row>98</xdr:row>
      <xdr:rowOff>11212</xdr:rowOff>
    </xdr:to>
    <xdr:sp macro="" textlink="">
      <xdr:nvSpPr>
        <xdr:cNvPr id="693" name="円/楕円 692"/>
        <xdr:cNvSpPr/>
      </xdr:nvSpPr>
      <xdr:spPr>
        <a:xfrm>
          <a:off x="15430500" y="167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2339</xdr:rowOff>
    </xdr:from>
    <xdr:ext cx="534377" cy="259045"/>
    <xdr:sp macro="" textlink="">
      <xdr:nvSpPr>
        <xdr:cNvPr id="694" name="テキスト ボックス 693"/>
        <xdr:cNvSpPr txBox="1"/>
      </xdr:nvSpPr>
      <xdr:spPr>
        <a:xfrm>
          <a:off x="15214111" y="168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142703</xdr:rowOff>
    </xdr:from>
    <xdr:to>
      <xdr:col>21</xdr:col>
      <xdr:colOff>212725</xdr:colOff>
      <xdr:row>97</xdr:row>
      <xdr:rowOff>72853</xdr:rowOff>
    </xdr:to>
    <xdr:sp macro="" textlink="">
      <xdr:nvSpPr>
        <xdr:cNvPr id="695" name="円/楕円 694"/>
        <xdr:cNvSpPr/>
      </xdr:nvSpPr>
      <xdr:spPr>
        <a:xfrm>
          <a:off x="14541500" y="166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89380</xdr:rowOff>
    </xdr:from>
    <xdr:ext cx="534377" cy="259045"/>
    <xdr:sp macro="" textlink="">
      <xdr:nvSpPr>
        <xdr:cNvPr id="696" name="テキスト ボックス 695"/>
        <xdr:cNvSpPr txBox="1"/>
      </xdr:nvSpPr>
      <xdr:spPr>
        <a:xfrm>
          <a:off x="14325111" y="1637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17528</xdr:rowOff>
    </xdr:from>
    <xdr:to>
      <xdr:col>20</xdr:col>
      <xdr:colOff>9525</xdr:colOff>
      <xdr:row>97</xdr:row>
      <xdr:rowOff>119128</xdr:rowOff>
    </xdr:to>
    <xdr:sp macro="" textlink="">
      <xdr:nvSpPr>
        <xdr:cNvPr id="697" name="円/楕円 696"/>
        <xdr:cNvSpPr/>
      </xdr:nvSpPr>
      <xdr:spPr>
        <a:xfrm>
          <a:off x="13652500" y="166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110255</xdr:rowOff>
    </xdr:from>
    <xdr:ext cx="534377" cy="259045"/>
    <xdr:sp macro="" textlink="">
      <xdr:nvSpPr>
        <xdr:cNvPr id="698" name="テキスト ボックス 697"/>
        <xdr:cNvSpPr txBox="1"/>
      </xdr:nvSpPr>
      <xdr:spPr>
        <a:xfrm>
          <a:off x="13436111" y="1674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89325</xdr:rowOff>
    </xdr:from>
    <xdr:to>
      <xdr:col>18</xdr:col>
      <xdr:colOff>492125</xdr:colOff>
      <xdr:row>97</xdr:row>
      <xdr:rowOff>19475</xdr:rowOff>
    </xdr:to>
    <xdr:sp macro="" textlink="">
      <xdr:nvSpPr>
        <xdr:cNvPr id="699" name="円/楕円 698"/>
        <xdr:cNvSpPr/>
      </xdr:nvSpPr>
      <xdr:spPr>
        <a:xfrm>
          <a:off x="12763500" y="165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36002</xdr:rowOff>
    </xdr:from>
    <xdr:ext cx="534377" cy="259045"/>
    <xdr:sp macro="" textlink="">
      <xdr:nvSpPr>
        <xdr:cNvPr id="700" name="テキスト ボックス 699"/>
        <xdr:cNvSpPr txBox="1"/>
      </xdr:nvSpPr>
      <xdr:spPr>
        <a:xfrm>
          <a:off x="12547111" y="163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91367</xdr:rowOff>
    </xdr:from>
    <xdr:to>
      <xdr:col>32</xdr:col>
      <xdr:colOff>187325</xdr:colOff>
      <xdr:row>38</xdr:row>
      <xdr:rowOff>98661</xdr:rowOff>
    </xdr:to>
    <xdr:cxnSp macro="">
      <xdr:nvCxnSpPr>
        <xdr:cNvPr id="731" name="直線コネクタ 730"/>
        <xdr:cNvCxnSpPr/>
      </xdr:nvCxnSpPr>
      <xdr:spPr>
        <a:xfrm flipV="1">
          <a:off x="21323300" y="6606467"/>
          <a:ext cx="8382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2" name="投資及び出資金平均値テキスト"/>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98661</xdr:rowOff>
    </xdr:from>
    <xdr:to>
      <xdr:col>31</xdr:col>
      <xdr:colOff>34925</xdr:colOff>
      <xdr:row>39</xdr:row>
      <xdr:rowOff>98878</xdr:rowOff>
    </xdr:to>
    <xdr:cxnSp macro="">
      <xdr:nvCxnSpPr>
        <xdr:cNvPr id="734" name="直線コネクタ 733"/>
        <xdr:cNvCxnSpPr/>
      </xdr:nvCxnSpPr>
      <xdr:spPr>
        <a:xfrm flipV="1">
          <a:off x="20434300" y="6613761"/>
          <a:ext cx="889000" cy="1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118091</xdr:rowOff>
    </xdr:from>
    <xdr:ext cx="469744" cy="259045"/>
    <xdr:sp macro="" textlink="">
      <xdr:nvSpPr>
        <xdr:cNvPr id="736" name="テキスト ボックス 735"/>
        <xdr:cNvSpPr txBox="1"/>
      </xdr:nvSpPr>
      <xdr:spPr>
        <a:xfrm>
          <a:off x="21088427"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98552</xdr:rowOff>
    </xdr:from>
    <xdr:to>
      <xdr:col>29</xdr:col>
      <xdr:colOff>517525</xdr:colOff>
      <xdr:row>39</xdr:row>
      <xdr:rowOff>98878</xdr:rowOff>
    </xdr:to>
    <xdr:cxnSp macro="">
      <xdr:nvCxnSpPr>
        <xdr:cNvPr id="737" name="直線コネクタ 736"/>
        <xdr:cNvCxnSpPr/>
      </xdr:nvCxnSpPr>
      <xdr:spPr>
        <a:xfrm>
          <a:off x="19545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142801</xdr:rowOff>
    </xdr:from>
    <xdr:ext cx="469744" cy="259045"/>
    <xdr:sp macro="" textlink="">
      <xdr:nvSpPr>
        <xdr:cNvPr id="739" name="テキスト ボックス 738"/>
        <xdr:cNvSpPr txBox="1"/>
      </xdr:nvSpPr>
      <xdr:spPr>
        <a:xfrm>
          <a:off x="201994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31061</xdr:rowOff>
    </xdr:from>
    <xdr:to>
      <xdr:col>28</xdr:col>
      <xdr:colOff>314325</xdr:colOff>
      <xdr:row>39</xdr:row>
      <xdr:rowOff>98552</xdr:rowOff>
    </xdr:to>
    <xdr:cxnSp macro="">
      <xdr:nvCxnSpPr>
        <xdr:cNvPr id="740" name="直線コネクタ 739"/>
        <xdr:cNvCxnSpPr/>
      </xdr:nvCxnSpPr>
      <xdr:spPr>
        <a:xfrm>
          <a:off x="18656300" y="6717611"/>
          <a:ext cx="8890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77596</xdr:rowOff>
    </xdr:from>
    <xdr:ext cx="469744" cy="259045"/>
    <xdr:sp macro="" textlink="">
      <xdr:nvSpPr>
        <xdr:cNvPr id="742" name="テキスト ボックス 741"/>
        <xdr:cNvSpPr txBox="1"/>
      </xdr:nvSpPr>
      <xdr:spPr>
        <a:xfrm>
          <a:off x="19310427" y="624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87284</xdr:rowOff>
    </xdr:from>
    <xdr:ext cx="469744" cy="259045"/>
    <xdr:sp macro="" textlink="">
      <xdr:nvSpPr>
        <xdr:cNvPr id="744" name="テキスト ボックス 743"/>
        <xdr:cNvSpPr txBox="1"/>
      </xdr:nvSpPr>
      <xdr:spPr>
        <a:xfrm>
          <a:off x="18421427" y="62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40567</xdr:rowOff>
    </xdr:from>
    <xdr:to>
      <xdr:col>32</xdr:col>
      <xdr:colOff>238125</xdr:colOff>
      <xdr:row>38</xdr:row>
      <xdr:rowOff>142167</xdr:rowOff>
    </xdr:to>
    <xdr:sp macro="" textlink="">
      <xdr:nvSpPr>
        <xdr:cNvPr id="750" name="円/楕円 749"/>
        <xdr:cNvSpPr/>
      </xdr:nvSpPr>
      <xdr:spPr>
        <a:xfrm>
          <a:off x="22110700" y="65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18994</xdr:rowOff>
    </xdr:from>
    <xdr:ext cx="469744" cy="259045"/>
    <xdr:sp macro="" textlink="">
      <xdr:nvSpPr>
        <xdr:cNvPr id="751" name="投資及び出資金該当値テキスト"/>
        <xdr:cNvSpPr txBox="1"/>
      </xdr:nvSpPr>
      <xdr:spPr>
        <a:xfrm>
          <a:off x="22212300" y="65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47861</xdr:rowOff>
    </xdr:from>
    <xdr:to>
      <xdr:col>31</xdr:col>
      <xdr:colOff>85725</xdr:colOff>
      <xdr:row>38</xdr:row>
      <xdr:rowOff>149461</xdr:rowOff>
    </xdr:to>
    <xdr:sp macro="" textlink="">
      <xdr:nvSpPr>
        <xdr:cNvPr id="752" name="円/楕円 751"/>
        <xdr:cNvSpPr/>
      </xdr:nvSpPr>
      <xdr:spPr>
        <a:xfrm>
          <a:off x="21272500" y="656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140588</xdr:rowOff>
    </xdr:from>
    <xdr:ext cx="469744" cy="259045"/>
    <xdr:sp macro="" textlink="">
      <xdr:nvSpPr>
        <xdr:cNvPr id="753" name="テキスト ボックス 752"/>
        <xdr:cNvSpPr txBox="1"/>
      </xdr:nvSpPr>
      <xdr:spPr>
        <a:xfrm>
          <a:off x="21088427" y="665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4" name="円/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5" name="テキスト ボックス 75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47752</xdr:rowOff>
    </xdr:from>
    <xdr:to>
      <xdr:col>28</xdr:col>
      <xdr:colOff>365125</xdr:colOff>
      <xdr:row>39</xdr:row>
      <xdr:rowOff>149352</xdr:rowOff>
    </xdr:to>
    <xdr:sp macro="" textlink="">
      <xdr:nvSpPr>
        <xdr:cNvPr id="756" name="円/楕円 755"/>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140479</xdr:rowOff>
    </xdr:from>
    <xdr:ext cx="249299" cy="259045"/>
    <xdr:sp macro="" textlink="">
      <xdr:nvSpPr>
        <xdr:cNvPr id="757" name="テキスト ボックス 756"/>
        <xdr:cNvSpPr txBox="1"/>
      </xdr:nvSpPr>
      <xdr:spPr>
        <a:xfrm>
          <a:off x="19420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151711</xdr:rowOff>
    </xdr:from>
    <xdr:to>
      <xdr:col>27</xdr:col>
      <xdr:colOff>161925</xdr:colOff>
      <xdr:row>39</xdr:row>
      <xdr:rowOff>81861</xdr:rowOff>
    </xdr:to>
    <xdr:sp macro="" textlink="">
      <xdr:nvSpPr>
        <xdr:cNvPr id="758" name="円/楕円 757"/>
        <xdr:cNvSpPr/>
      </xdr:nvSpPr>
      <xdr:spPr>
        <a:xfrm>
          <a:off x="18605500" y="666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72988</xdr:rowOff>
    </xdr:from>
    <xdr:ext cx="378565" cy="259045"/>
    <xdr:sp macro="" textlink="">
      <xdr:nvSpPr>
        <xdr:cNvPr id="759" name="テキスト ボックス 758"/>
        <xdr:cNvSpPr txBox="1"/>
      </xdr:nvSpPr>
      <xdr:spPr>
        <a:xfrm>
          <a:off x="18467017" y="6759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37,246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135586</xdr:rowOff>
    </xdr:from>
    <xdr:to>
      <xdr:col>32</xdr:col>
      <xdr:colOff>187325</xdr:colOff>
      <xdr:row>58</xdr:row>
      <xdr:rowOff>136179</xdr:rowOff>
    </xdr:to>
    <xdr:cxnSp macro="">
      <xdr:nvCxnSpPr>
        <xdr:cNvPr id="786" name="直線コネクタ 785"/>
        <xdr:cNvCxnSpPr/>
      </xdr:nvCxnSpPr>
      <xdr:spPr>
        <a:xfrm>
          <a:off x="21323300" y="10079686"/>
          <a:ext cx="8382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7" name="貸付金平均値テキスト"/>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134214</xdr:rowOff>
    </xdr:from>
    <xdr:to>
      <xdr:col>31</xdr:col>
      <xdr:colOff>34925</xdr:colOff>
      <xdr:row>58</xdr:row>
      <xdr:rowOff>135586</xdr:rowOff>
    </xdr:to>
    <xdr:cxnSp macro="">
      <xdr:nvCxnSpPr>
        <xdr:cNvPr id="789" name="直線コネクタ 788"/>
        <xdr:cNvCxnSpPr/>
      </xdr:nvCxnSpPr>
      <xdr:spPr>
        <a:xfrm>
          <a:off x="20434300" y="1007831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91" name="テキスト ボックス 790"/>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128910</xdr:rowOff>
    </xdr:from>
    <xdr:to>
      <xdr:col>29</xdr:col>
      <xdr:colOff>517525</xdr:colOff>
      <xdr:row>58</xdr:row>
      <xdr:rowOff>134214</xdr:rowOff>
    </xdr:to>
    <xdr:cxnSp macro="">
      <xdr:nvCxnSpPr>
        <xdr:cNvPr id="792" name="直線コネクタ 791"/>
        <xdr:cNvCxnSpPr/>
      </xdr:nvCxnSpPr>
      <xdr:spPr>
        <a:xfrm>
          <a:off x="19545300" y="10073010"/>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4" name="テキスト ボックス 793"/>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122372</xdr:rowOff>
    </xdr:from>
    <xdr:to>
      <xdr:col>28</xdr:col>
      <xdr:colOff>314325</xdr:colOff>
      <xdr:row>58</xdr:row>
      <xdr:rowOff>128910</xdr:rowOff>
    </xdr:to>
    <xdr:cxnSp macro="">
      <xdr:nvCxnSpPr>
        <xdr:cNvPr id="795" name="直線コネクタ 794"/>
        <xdr:cNvCxnSpPr/>
      </xdr:nvCxnSpPr>
      <xdr:spPr>
        <a:xfrm>
          <a:off x="18656300" y="10066472"/>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7" name="テキスト ボックス 796"/>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799" name="テキスト ボックス 798"/>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85379</xdr:rowOff>
    </xdr:from>
    <xdr:to>
      <xdr:col>32</xdr:col>
      <xdr:colOff>238125</xdr:colOff>
      <xdr:row>59</xdr:row>
      <xdr:rowOff>15529</xdr:rowOff>
    </xdr:to>
    <xdr:sp macro="" textlink="">
      <xdr:nvSpPr>
        <xdr:cNvPr id="805" name="円/楕円 804"/>
        <xdr:cNvSpPr/>
      </xdr:nvSpPr>
      <xdr:spPr>
        <a:xfrm>
          <a:off x="22110700" y="100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306</xdr:rowOff>
    </xdr:from>
    <xdr:ext cx="313932" cy="259045"/>
    <xdr:sp macro="" textlink="">
      <xdr:nvSpPr>
        <xdr:cNvPr id="806" name="貸付金該当値テキスト"/>
        <xdr:cNvSpPr txBox="1"/>
      </xdr:nvSpPr>
      <xdr:spPr>
        <a:xfrm>
          <a:off x="22212300" y="9944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84786</xdr:rowOff>
    </xdr:from>
    <xdr:to>
      <xdr:col>31</xdr:col>
      <xdr:colOff>85725</xdr:colOff>
      <xdr:row>59</xdr:row>
      <xdr:rowOff>14936</xdr:rowOff>
    </xdr:to>
    <xdr:sp macro="" textlink="">
      <xdr:nvSpPr>
        <xdr:cNvPr id="807" name="円/楕円 806"/>
        <xdr:cNvSpPr/>
      </xdr:nvSpPr>
      <xdr:spPr>
        <a:xfrm>
          <a:off x="21272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6063</xdr:rowOff>
    </xdr:from>
    <xdr:ext cx="313932" cy="259045"/>
    <xdr:sp macro="" textlink="">
      <xdr:nvSpPr>
        <xdr:cNvPr id="808" name="テキスト ボックス 807"/>
        <xdr:cNvSpPr txBox="1"/>
      </xdr:nvSpPr>
      <xdr:spPr>
        <a:xfrm>
          <a:off x="21166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83414</xdr:rowOff>
    </xdr:from>
    <xdr:to>
      <xdr:col>29</xdr:col>
      <xdr:colOff>568325</xdr:colOff>
      <xdr:row>59</xdr:row>
      <xdr:rowOff>13564</xdr:rowOff>
    </xdr:to>
    <xdr:sp macro="" textlink="">
      <xdr:nvSpPr>
        <xdr:cNvPr id="809" name="円/楕円 808"/>
        <xdr:cNvSpPr/>
      </xdr:nvSpPr>
      <xdr:spPr>
        <a:xfrm>
          <a:off x="203835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4691</xdr:rowOff>
    </xdr:from>
    <xdr:ext cx="378565" cy="259045"/>
    <xdr:sp macro="" textlink="">
      <xdr:nvSpPr>
        <xdr:cNvPr id="810" name="テキスト ボックス 809"/>
        <xdr:cNvSpPr txBox="1"/>
      </xdr:nvSpPr>
      <xdr:spPr>
        <a:xfrm>
          <a:off x="20245017" y="1012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78110</xdr:rowOff>
    </xdr:from>
    <xdr:to>
      <xdr:col>28</xdr:col>
      <xdr:colOff>365125</xdr:colOff>
      <xdr:row>59</xdr:row>
      <xdr:rowOff>8260</xdr:rowOff>
    </xdr:to>
    <xdr:sp macro="" textlink="">
      <xdr:nvSpPr>
        <xdr:cNvPr id="811" name="円/楕円 810"/>
        <xdr:cNvSpPr/>
      </xdr:nvSpPr>
      <xdr:spPr>
        <a:xfrm>
          <a:off x="19494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170837</xdr:rowOff>
    </xdr:from>
    <xdr:ext cx="378565" cy="259045"/>
    <xdr:sp macro="" textlink="">
      <xdr:nvSpPr>
        <xdr:cNvPr id="812" name="テキスト ボックス 811"/>
        <xdr:cNvSpPr txBox="1"/>
      </xdr:nvSpPr>
      <xdr:spPr>
        <a:xfrm>
          <a:off x="19356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71572</xdr:rowOff>
    </xdr:from>
    <xdr:to>
      <xdr:col>27</xdr:col>
      <xdr:colOff>161925</xdr:colOff>
      <xdr:row>59</xdr:row>
      <xdr:rowOff>1722</xdr:rowOff>
    </xdr:to>
    <xdr:sp macro="" textlink="">
      <xdr:nvSpPr>
        <xdr:cNvPr id="813" name="円/楕円 812"/>
        <xdr:cNvSpPr/>
      </xdr:nvSpPr>
      <xdr:spPr>
        <a:xfrm>
          <a:off x="18605500" y="100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164299</xdr:rowOff>
    </xdr:from>
    <xdr:ext cx="378565" cy="259045"/>
    <xdr:sp macro="" textlink="">
      <xdr:nvSpPr>
        <xdr:cNvPr id="814" name="テキスト ボックス 813"/>
        <xdr:cNvSpPr txBox="1"/>
      </xdr:nvSpPr>
      <xdr:spPr>
        <a:xfrm>
          <a:off x="18467017" y="10108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152289</xdr:rowOff>
    </xdr:from>
    <xdr:to>
      <xdr:col>32</xdr:col>
      <xdr:colOff>187325</xdr:colOff>
      <xdr:row>75</xdr:row>
      <xdr:rowOff>49011</xdr:rowOff>
    </xdr:to>
    <xdr:cxnSp macro="">
      <xdr:nvCxnSpPr>
        <xdr:cNvPr id="846" name="直線コネクタ 845"/>
        <xdr:cNvCxnSpPr/>
      </xdr:nvCxnSpPr>
      <xdr:spPr>
        <a:xfrm>
          <a:off x="21323300" y="12839589"/>
          <a:ext cx="838200" cy="6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47733</xdr:rowOff>
    </xdr:from>
    <xdr:ext cx="534377" cy="259045"/>
    <xdr:sp macro="" textlink="">
      <xdr:nvSpPr>
        <xdr:cNvPr id="847" name="繰出金平均値テキスト"/>
        <xdr:cNvSpPr txBox="1"/>
      </xdr:nvSpPr>
      <xdr:spPr>
        <a:xfrm>
          <a:off x="22212300" y="1307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152289</xdr:rowOff>
    </xdr:from>
    <xdr:to>
      <xdr:col>31</xdr:col>
      <xdr:colOff>34925</xdr:colOff>
      <xdr:row>75</xdr:row>
      <xdr:rowOff>20910</xdr:rowOff>
    </xdr:to>
    <xdr:cxnSp macro="">
      <xdr:nvCxnSpPr>
        <xdr:cNvPr id="849" name="直線コネクタ 848"/>
        <xdr:cNvCxnSpPr/>
      </xdr:nvCxnSpPr>
      <xdr:spPr>
        <a:xfrm flipV="1">
          <a:off x="20434300" y="12839589"/>
          <a:ext cx="889000" cy="4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126616</xdr:rowOff>
    </xdr:from>
    <xdr:ext cx="534377" cy="259045"/>
    <xdr:sp macro="" textlink="">
      <xdr:nvSpPr>
        <xdr:cNvPr id="851" name="テキスト ボックス 850"/>
        <xdr:cNvSpPr txBox="1"/>
      </xdr:nvSpPr>
      <xdr:spPr>
        <a:xfrm>
          <a:off x="21056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20910</xdr:rowOff>
    </xdr:from>
    <xdr:to>
      <xdr:col>29</xdr:col>
      <xdr:colOff>517525</xdr:colOff>
      <xdr:row>75</xdr:row>
      <xdr:rowOff>110945</xdr:rowOff>
    </xdr:to>
    <xdr:cxnSp macro="">
      <xdr:nvCxnSpPr>
        <xdr:cNvPr id="852" name="直線コネクタ 851"/>
        <xdr:cNvCxnSpPr/>
      </xdr:nvCxnSpPr>
      <xdr:spPr>
        <a:xfrm flipV="1">
          <a:off x="19545300" y="12879660"/>
          <a:ext cx="889000" cy="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160204</xdr:rowOff>
    </xdr:from>
    <xdr:ext cx="534377" cy="259045"/>
    <xdr:sp macro="" textlink="">
      <xdr:nvSpPr>
        <xdr:cNvPr id="854" name="テキスト ボックス 853"/>
        <xdr:cNvSpPr txBox="1"/>
      </xdr:nvSpPr>
      <xdr:spPr>
        <a:xfrm>
          <a:off x="20167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72443</xdr:rowOff>
    </xdr:from>
    <xdr:to>
      <xdr:col>28</xdr:col>
      <xdr:colOff>314325</xdr:colOff>
      <xdr:row>75</xdr:row>
      <xdr:rowOff>110945</xdr:rowOff>
    </xdr:to>
    <xdr:cxnSp macro="">
      <xdr:nvCxnSpPr>
        <xdr:cNvPr id="855" name="直線コネクタ 854"/>
        <xdr:cNvCxnSpPr/>
      </xdr:nvCxnSpPr>
      <xdr:spPr>
        <a:xfrm>
          <a:off x="18656300" y="12931193"/>
          <a:ext cx="889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29836</xdr:rowOff>
    </xdr:from>
    <xdr:ext cx="534377" cy="259045"/>
    <xdr:sp macro="" textlink="">
      <xdr:nvSpPr>
        <xdr:cNvPr id="857" name="テキスト ボックス 856"/>
        <xdr:cNvSpPr txBox="1"/>
      </xdr:nvSpPr>
      <xdr:spPr>
        <a:xfrm>
          <a:off x="19278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59554</xdr:rowOff>
    </xdr:from>
    <xdr:ext cx="534377" cy="259045"/>
    <xdr:sp macro="" textlink="">
      <xdr:nvSpPr>
        <xdr:cNvPr id="859" name="テキスト ボックス 858"/>
        <xdr:cNvSpPr txBox="1"/>
      </xdr:nvSpPr>
      <xdr:spPr>
        <a:xfrm>
          <a:off x="18389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169661</xdr:rowOff>
    </xdr:from>
    <xdr:to>
      <xdr:col>32</xdr:col>
      <xdr:colOff>238125</xdr:colOff>
      <xdr:row>75</xdr:row>
      <xdr:rowOff>99811</xdr:rowOff>
    </xdr:to>
    <xdr:sp macro="" textlink="">
      <xdr:nvSpPr>
        <xdr:cNvPr id="865" name="円/楕円 864"/>
        <xdr:cNvSpPr/>
      </xdr:nvSpPr>
      <xdr:spPr>
        <a:xfrm>
          <a:off x="22110700" y="1285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21088</xdr:rowOff>
    </xdr:from>
    <xdr:ext cx="534377" cy="259045"/>
    <xdr:sp macro="" textlink="">
      <xdr:nvSpPr>
        <xdr:cNvPr id="866" name="繰出金該当値テキスト"/>
        <xdr:cNvSpPr txBox="1"/>
      </xdr:nvSpPr>
      <xdr:spPr>
        <a:xfrm>
          <a:off x="22212300" y="1270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85,054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101489</xdr:rowOff>
    </xdr:from>
    <xdr:to>
      <xdr:col>31</xdr:col>
      <xdr:colOff>85725</xdr:colOff>
      <xdr:row>75</xdr:row>
      <xdr:rowOff>31639</xdr:rowOff>
    </xdr:to>
    <xdr:sp macro="" textlink="">
      <xdr:nvSpPr>
        <xdr:cNvPr id="867" name="円/楕円 866"/>
        <xdr:cNvSpPr/>
      </xdr:nvSpPr>
      <xdr:spPr>
        <a:xfrm>
          <a:off x="21272500" y="127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48166</xdr:rowOff>
    </xdr:from>
    <xdr:ext cx="534377" cy="259045"/>
    <xdr:sp macro="" textlink="">
      <xdr:nvSpPr>
        <xdr:cNvPr id="868" name="テキスト ボックス 867"/>
        <xdr:cNvSpPr txBox="1"/>
      </xdr:nvSpPr>
      <xdr:spPr>
        <a:xfrm>
          <a:off x="21056111" y="125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89,229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141560</xdr:rowOff>
    </xdr:from>
    <xdr:to>
      <xdr:col>29</xdr:col>
      <xdr:colOff>568325</xdr:colOff>
      <xdr:row>75</xdr:row>
      <xdr:rowOff>71710</xdr:rowOff>
    </xdr:to>
    <xdr:sp macro="" textlink="">
      <xdr:nvSpPr>
        <xdr:cNvPr id="869" name="円/楕円 868"/>
        <xdr:cNvSpPr/>
      </xdr:nvSpPr>
      <xdr:spPr>
        <a:xfrm>
          <a:off x="20383500" y="128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88237</xdr:rowOff>
    </xdr:from>
    <xdr:ext cx="534377" cy="259045"/>
    <xdr:sp macro="" textlink="">
      <xdr:nvSpPr>
        <xdr:cNvPr id="870" name="テキスト ボックス 869"/>
        <xdr:cNvSpPr txBox="1"/>
      </xdr:nvSpPr>
      <xdr:spPr>
        <a:xfrm>
          <a:off x="20167111" y="126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86,775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60145</xdr:rowOff>
    </xdr:from>
    <xdr:to>
      <xdr:col>28</xdr:col>
      <xdr:colOff>365125</xdr:colOff>
      <xdr:row>75</xdr:row>
      <xdr:rowOff>161745</xdr:rowOff>
    </xdr:to>
    <xdr:sp macro="" textlink="">
      <xdr:nvSpPr>
        <xdr:cNvPr id="871" name="円/楕円 870"/>
        <xdr:cNvSpPr/>
      </xdr:nvSpPr>
      <xdr:spPr>
        <a:xfrm>
          <a:off x="19494500" y="1291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6822</xdr:rowOff>
    </xdr:from>
    <xdr:ext cx="534377" cy="259045"/>
    <xdr:sp macro="" textlink="">
      <xdr:nvSpPr>
        <xdr:cNvPr id="872" name="テキスト ボックス 871"/>
        <xdr:cNvSpPr txBox="1"/>
      </xdr:nvSpPr>
      <xdr:spPr>
        <a:xfrm>
          <a:off x="19278111" y="12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21643</xdr:rowOff>
    </xdr:from>
    <xdr:to>
      <xdr:col>27</xdr:col>
      <xdr:colOff>161925</xdr:colOff>
      <xdr:row>75</xdr:row>
      <xdr:rowOff>123243</xdr:rowOff>
    </xdr:to>
    <xdr:sp macro="" textlink="">
      <xdr:nvSpPr>
        <xdr:cNvPr id="873" name="円/楕円 872"/>
        <xdr:cNvSpPr/>
      </xdr:nvSpPr>
      <xdr:spPr>
        <a:xfrm>
          <a:off x="18605500" y="128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139770</xdr:rowOff>
    </xdr:from>
    <xdr:ext cx="534377" cy="259045"/>
    <xdr:sp macro="" textlink="">
      <xdr:nvSpPr>
        <xdr:cNvPr id="874" name="テキスト ボックス 873"/>
        <xdr:cNvSpPr txBox="1"/>
      </xdr:nvSpPr>
      <xdr:spPr>
        <a:xfrm>
          <a:off x="18389111" y="1265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歳出決算総額は、住民一人当たり</a:t>
          </a:r>
          <a:r>
            <a:rPr kumimoji="1" lang="ja-JP" altLang="en-US" sz="1100">
              <a:solidFill>
                <a:sysClr val="windowText" lastClr="000000"/>
              </a:solidFill>
              <a:effectLst/>
              <a:latin typeface="+mn-lt"/>
              <a:ea typeface="+mn-ea"/>
              <a:cs typeface="+mn-cs"/>
            </a:rPr>
            <a:t>６６</a:t>
          </a:r>
          <a:r>
            <a:rPr kumimoji="1" lang="ja-JP" altLang="ja-JP" sz="1100">
              <a:solidFill>
                <a:sysClr val="windowText" lastClr="000000"/>
              </a:solidFill>
              <a:effectLst/>
              <a:latin typeface="+mn-lt"/>
              <a:ea typeface="+mn-ea"/>
              <a:cs typeface="+mn-cs"/>
            </a:rPr>
            <a:t>万</a:t>
          </a:r>
          <a:r>
            <a:rPr kumimoji="1" lang="ja-JP" altLang="en-US" sz="1100">
              <a:solidFill>
                <a:sysClr val="windowText" lastClr="000000"/>
              </a:solidFill>
              <a:effectLst/>
              <a:latin typeface="+mn-lt"/>
              <a:ea typeface="+mn-ea"/>
              <a:cs typeface="+mn-cs"/>
            </a:rPr>
            <a:t>４０７</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物件費は、住民一人当たり１２万</a:t>
          </a:r>
          <a:r>
            <a:rPr kumimoji="1" lang="ja-JP" altLang="en-US" sz="1100">
              <a:solidFill>
                <a:sysClr val="windowText" lastClr="000000"/>
              </a:solidFill>
              <a:effectLst/>
              <a:latin typeface="+mn-lt"/>
              <a:ea typeface="+mn-ea"/>
              <a:cs typeface="+mn-cs"/>
            </a:rPr>
            <a:t>８，８０７</a:t>
          </a:r>
          <a:r>
            <a:rPr kumimoji="1" lang="ja-JP" altLang="ja-JP" sz="1100">
              <a:solidFill>
                <a:sysClr val="windowText" lastClr="000000"/>
              </a:solidFill>
              <a:effectLst/>
              <a:latin typeface="+mn-lt"/>
              <a:ea typeface="+mn-ea"/>
              <a:cs typeface="+mn-cs"/>
            </a:rPr>
            <a:t>円で、類似団体内平均及び鳥取県平均と比較して一人当たりコストが高く</a:t>
          </a:r>
          <a:r>
            <a:rPr kumimoji="1" lang="ja-JP" altLang="en-US" sz="1100">
              <a:solidFill>
                <a:sysClr val="windowText" lastClr="000000"/>
              </a:solidFill>
              <a:effectLst/>
              <a:latin typeface="+mn-lt"/>
              <a:ea typeface="+mn-ea"/>
              <a:cs typeface="+mn-cs"/>
            </a:rPr>
            <a:t>なっており、また平成２４年度と比較すると約３万円高くなっている。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賃金や委託経費が高いこと</a:t>
          </a:r>
          <a:r>
            <a:rPr lang="ja-JP" altLang="ja-JP" sz="1100" b="0" i="0" baseline="0">
              <a:solidFill>
                <a:sysClr val="windowText" lastClr="000000"/>
              </a:solidFill>
              <a:effectLst/>
              <a:latin typeface="+mn-lt"/>
              <a:ea typeface="+mn-ea"/>
              <a:cs typeface="+mn-cs"/>
            </a:rPr>
            <a:t>が主な要因となっており、今後も物件費が伸びていくことが懸念される。事務の効率化、経費の削減に努め、住民一人当たりの決算額の減少に努める。</a:t>
          </a:r>
          <a:endParaRPr lang="en-US" altLang="ja-JP" sz="1100" b="0" i="0" baseline="0">
            <a:solidFill>
              <a:sysClr val="windowText" lastClr="000000"/>
            </a:solidFill>
            <a:effectLst/>
            <a:latin typeface="+mn-lt"/>
            <a:ea typeface="+mn-ea"/>
            <a:cs typeface="+mn-cs"/>
          </a:endParaRPr>
        </a:p>
        <a:p>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扶助費は、住民一人当たり</a:t>
          </a:r>
          <a:r>
            <a:rPr lang="ja-JP" altLang="en-US" sz="1100" b="0" i="0" baseline="0">
              <a:solidFill>
                <a:sysClr val="windowText" lastClr="000000"/>
              </a:solidFill>
              <a:effectLst/>
              <a:latin typeface="+mn-lt"/>
              <a:ea typeface="+mn-ea"/>
              <a:cs typeface="+mn-cs"/>
            </a:rPr>
            <a:t>５６，９８５</a:t>
          </a:r>
          <a:r>
            <a:rPr lang="ja-JP" altLang="ja-JP" sz="1100" b="0" i="0" baseline="0">
              <a:solidFill>
                <a:sysClr val="windowText" lastClr="000000"/>
              </a:solidFill>
              <a:effectLst/>
              <a:latin typeface="+mn-lt"/>
              <a:ea typeface="+mn-ea"/>
              <a:cs typeface="+mn-cs"/>
            </a:rPr>
            <a:t>円で、類似団体内平均及び鳥取県平均と比較して一人当たりコストが低くなっているが、障害者援助費を中心に年々増加傾向にある。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本町は福祉事務所を設置していないため他の市町村に比べ扶助費の一人当たりコストは低くなっているが、この義務的経費である扶助費に対応した財政運営を行うことが課題となっている。</a:t>
          </a:r>
          <a:endParaRPr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chemeClr val="dk1"/>
              </a:solidFill>
              <a:effectLst/>
              <a:latin typeface="+mn-lt"/>
              <a:ea typeface="+mn-ea"/>
              <a:cs typeface="+mn-cs"/>
            </a:rPr>
            <a:t>普通建設事業費（うち新規整備）は、住民一人当たり４７，０３４円で、</a:t>
          </a:r>
          <a:r>
            <a:rPr lang="ja-JP" altLang="en-US" sz="1100" b="0" i="0" baseline="0">
              <a:solidFill>
                <a:schemeClr val="dk1"/>
              </a:solidFill>
              <a:effectLst/>
              <a:latin typeface="+mn-lt"/>
              <a:ea typeface="+mn-ea"/>
              <a:cs typeface="+mn-cs"/>
            </a:rPr>
            <a:t>類似団体平均と比較すると２０，１８１円高く、また前年度と比較比較して２３，６５２円高くなっている。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空調設備の新設を含めた大山中学校大規模改修の実施が、平成２８年度に急増した要因となっている。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鳥取県大山町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16,799
16,725
189.83
11,890,856
11,094,190
509,863
7,163,351
10,817,347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16637</xdr:rowOff>
    </xdr:from>
    <xdr:to>
      <xdr:col>6</xdr:col>
      <xdr:colOff>511175</xdr:colOff>
      <xdr:row>33</xdr:row>
      <xdr:rowOff>121031</xdr:rowOff>
    </xdr:to>
    <xdr:cxnSp macro="">
      <xdr:nvCxnSpPr>
        <xdr:cNvPr id="61" name="直線コネクタ 60"/>
        <xdr:cNvCxnSpPr/>
      </xdr:nvCxnSpPr>
      <xdr:spPr>
        <a:xfrm>
          <a:off x="3797300" y="5674487"/>
          <a:ext cx="8382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16637</xdr:rowOff>
    </xdr:from>
    <xdr:to>
      <xdr:col>5</xdr:col>
      <xdr:colOff>358775</xdr:colOff>
      <xdr:row>34</xdr:row>
      <xdr:rowOff>7493</xdr:rowOff>
    </xdr:to>
    <xdr:cxnSp macro="">
      <xdr:nvCxnSpPr>
        <xdr:cNvPr id="64" name="直線コネクタ 63"/>
        <xdr:cNvCxnSpPr/>
      </xdr:nvCxnSpPr>
      <xdr:spPr>
        <a:xfrm flipV="1">
          <a:off x="2908300" y="5674487"/>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93616</xdr:rowOff>
    </xdr:from>
    <xdr:ext cx="469744" cy="259045"/>
    <xdr:sp macro="" textlink="">
      <xdr:nvSpPr>
        <xdr:cNvPr id="66" name="テキスト ボックス 65"/>
        <xdr:cNvSpPr txBox="1"/>
      </xdr:nvSpPr>
      <xdr:spPr>
        <a:xfrm>
          <a:off x="3562427"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7493</xdr:rowOff>
    </xdr:from>
    <xdr:to>
      <xdr:col>4</xdr:col>
      <xdr:colOff>155575</xdr:colOff>
      <xdr:row>34</xdr:row>
      <xdr:rowOff>18161</xdr:rowOff>
    </xdr:to>
    <xdr:cxnSp macro="">
      <xdr:nvCxnSpPr>
        <xdr:cNvPr id="67" name="直線コネクタ 66"/>
        <xdr:cNvCxnSpPr/>
      </xdr:nvCxnSpPr>
      <xdr:spPr>
        <a:xfrm flipV="1">
          <a:off x="2019300" y="583679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155719</xdr:rowOff>
    </xdr:from>
    <xdr:ext cx="469744" cy="259045"/>
    <xdr:sp macro="" textlink="">
      <xdr:nvSpPr>
        <xdr:cNvPr id="69" name="テキスト ボックス 68"/>
        <xdr:cNvSpPr txBox="1"/>
      </xdr:nvSpPr>
      <xdr:spPr>
        <a:xfrm>
          <a:off x="2673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19304</xdr:rowOff>
    </xdr:from>
    <xdr:to>
      <xdr:col>2</xdr:col>
      <xdr:colOff>638175</xdr:colOff>
      <xdr:row>34</xdr:row>
      <xdr:rowOff>18161</xdr:rowOff>
    </xdr:to>
    <xdr:cxnSp macro="">
      <xdr:nvCxnSpPr>
        <xdr:cNvPr id="70" name="直線コネクタ 69"/>
        <xdr:cNvCxnSpPr/>
      </xdr:nvCxnSpPr>
      <xdr:spPr>
        <a:xfrm>
          <a:off x="1130300" y="5677154"/>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29608</xdr:rowOff>
    </xdr:from>
    <xdr:ext cx="469744" cy="259045"/>
    <xdr:sp macro="" textlink="">
      <xdr:nvSpPr>
        <xdr:cNvPr id="72" name="テキスト ボックス 71"/>
        <xdr:cNvSpPr txBox="1"/>
      </xdr:nvSpPr>
      <xdr:spPr>
        <a:xfrm>
          <a:off x="1784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112285</xdr:rowOff>
    </xdr:from>
    <xdr:ext cx="469744" cy="259045"/>
    <xdr:sp macro="" textlink="">
      <xdr:nvSpPr>
        <xdr:cNvPr id="74" name="テキスト ボックス 73"/>
        <xdr:cNvSpPr txBox="1"/>
      </xdr:nvSpPr>
      <xdr:spPr>
        <a:xfrm>
          <a:off x="895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70231</xdr:rowOff>
    </xdr:from>
    <xdr:to>
      <xdr:col>6</xdr:col>
      <xdr:colOff>561975</xdr:colOff>
      <xdr:row>34</xdr:row>
      <xdr:rowOff>381</xdr:rowOff>
    </xdr:to>
    <xdr:sp macro="" textlink="">
      <xdr:nvSpPr>
        <xdr:cNvPr id="80" name="円/楕円 79"/>
        <xdr:cNvSpPr/>
      </xdr:nvSpPr>
      <xdr:spPr>
        <a:xfrm>
          <a:off x="45847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93108</xdr:rowOff>
    </xdr:from>
    <xdr:ext cx="469744" cy="259045"/>
    <xdr:sp macro="" textlink="">
      <xdr:nvSpPr>
        <xdr:cNvPr id="81" name="議会費該当値テキスト"/>
        <xdr:cNvSpPr txBox="1"/>
      </xdr:nvSpPr>
      <xdr:spPr>
        <a:xfrm>
          <a:off x="4686300" y="55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137287</xdr:rowOff>
    </xdr:from>
    <xdr:to>
      <xdr:col>5</xdr:col>
      <xdr:colOff>409575</xdr:colOff>
      <xdr:row>33</xdr:row>
      <xdr:rowOff>67437</xdr:rowOff>
    </xdr:to>
    <xdr:sp macro="" textlink="">
      <xdr:nvSpPr>
        <xdr:cNvPr id="82" name="円/楕円 81"/>
        <xdr:cNvSpPr/>
      </xdr:nvSpPr>
      <xdr:spPr>
        <a:xfrm>
          <a:off x="3746500" y="56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83964</xdr:rowOff>
    </xdr:from>
    <xdr:ext cx="469744" cy="259045"/>
    <xdr:sp macro="" textlink="">
      <xdr:nvSpPr>
        <xdr:cNvPr id="83" name="テキスト ボックス 82"/>
        <xdr:cNvSpPr txBox="1"/>
      </xdr:nvSpPr>
      <xdr:spPr>
        <a:xfrm>
          <a:off x="3562427" y="53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128143</xdr:rowOff>
    </xdr:from>
    <xdr:to>
      <xdr:col>4</xdr:col>
      <xdr:colOff>206375</xdr:colOff>
      <xdr:row>34</xdr:row>
      <xdr:rowOff>58293</xdr:rowOff>
    </xdr:to>
    <xdr:sp macro="" textlink="">
      <xdr:nvSpPr>
        <xdr:cNvPr id="84" name="円/楕円 83"/>
        <xdr:cNvSpPr/>
      </xdr:nvSpPr>
      <xdr:spPr>
        <a:xfrm>
          <a:off x="2857500" y="57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74820</xdr:rowOff>
    </xdr:from>
    <xdr:ext cx="469744" cy="259045"/>
    <xdr:sp macro="" textlink="">
      <xdr:nvSpPr>
        <xdr:cNvPr id="85" name="テキスト ボックス 84"/>
        <xdr:cNvSpPr txBox="1"/>
      </xdr:nvSpPr>
      <xdr:spPr>
        <a:xfrm>
          <a:off x="2673427" y="55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138811</xdr:rowOff>
    </xdr:from>
    <xdr:to>
      <xdr:col>3</xdr:col>
      <xdr:colOff>3175</xdr:colOff>
      <xdr:row>34</xdr:row>
      <xdr:rowOff>68961</xdr:rowOff>
    </xdr:to>
    <xdr:sp macro="" textlink="">
      <xdr:nvSpPr>
        <xdr:cNvPr id="86" name="円/楕円 85"/>
        <xdr:cNvSpPr/>
      </xdr:nvSpPr>
      <xdr:spPr>
        <a:xfrm>
          <a:off x="1968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85488</xdr:rowOff>
    </xdr:from>
    <xdr:ext cx="469744" cy="259045"/>
    <xdr:sp macro="" textlink="">
      <xdr:nvSpPr>
        <xdr:cNvPr id="87" name="テキスト ボックス 86"/>
        <xdr:cNvSpPr txBox="1"/>
      </xdr:nvSpPr>
      <xdr:spPr>
        <a:xfrm>
          <a:off x="1784427" y="55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139954</xdr:rowOff>
    </xdr:from>
    <xdr:to>
      <xdr:col>1</xdr:col>
      <xdr:colOff>485775</xdr:colOff>
      <xdr:row>33</xdr:row>
      <xdr:rowOff>70104</xdr:rowOff>
    </xdr:to>
    <xdr:sp macro="" textlink="">
      <xdr:nvSpPr>
        <xdr:cNvPr id="88" name="円/楕円 87"/>
        <xdr:cNvSpPr/>
      </xdr:nvSpPr>
      <xdr:spPr>
        <a:xfrm>
          <a:off x="1079500" y="56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86631</xdr:rowOff>
    </xdr:from>
    <xdr:ext cx="469744" cy="259045"/>
    <xdr:sp macro="" textlink="">
      <xdr:nvSpPr>
        <xdr:cNvPr id="89" name="テキスト ボックス 88"/>
        <xdr:cNvSpPr txBox="1"/>
      </xdr:nvSpPr>
      <xdr:spPr>
        <a:xfrm>
          <a:off x="895427" y="540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167284</xdr:rowOff>
    </xdr:from>
    <xdr:to>
      <xdr:col>6</xdr:col>
      <xdr:colOff>511175</xdr:colOff>
      <xdr:row>57</xdr:row>
      <xdr:rowOff>68194</xdr:rowOff>
    </xdr:to>
    <xdr:cxnSp macro="">
      <xdr:nvCxnSpPr>
        <xdr:cNvPr id="119" name="直線コネクタ 118"/>
        <xdr:cNvCxnSpPr/>
      </xdr:nvCxnSpPr>
      <xdr:spPr>
        <a:xfrm flipV="1">
          <a:off x="3797300" y="9768484"/>
          <a:ext cx="838200" cy="7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86882</xdr:rowOff>
    </xdr:from>
    <xdr:ext cx="599010" cy="259045"/>
    <xdr:sp macro="" textlink="">
      <xdr:nvSpPr>
        <xdr:cNvPr id="120" name="総務費平均値テキスト"/>
        <xdr:cNvSpPr txBox="1"/>
      </xdr:nvSpPr>
      <xdr:spPr>
        <a:xfrm>
          <a:off x="4686300" y="9516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28829</xdr:rowOff>
    </xdr:from>
    <xdr:to>
      <xdr:col>5</xdr:col>
      <xdr:colOff>358775</xdr:colOff>
      <xdr:row>57</xdr:row>
      <xdr:rowOff>68194</xdr:rowOff>
    </xdr:to>
    <xdr:cxnSp macro="">
      <xdr:nvCxnSpPr>
        <xdr:cNvPr id="122" name="直線コネクタ 121"/>
        <xdr:cNvCxnSpPr/>
      </xdr:nvCxnSpPr>
      <xdr:spPr>
        <a:xfrm>
          <a:off x="2908300" y="9801479"/>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38412</xdr:rowOff>
    </xdr:from>
    <xdr:ext cx="599010" cy="259045"/>
    <xdr:sp macro="" textlink="">
      <xdr:nvSpPr>
        <xdr:cNvPr id="124" name="テキスト ボックス 123"/>
        <xdr:cNvSpPr txBox="1"/>
      </xdr:nvSpPr>
      <xdr:spPr>
        <a:xfrm>
          <a:off x="3497794"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28829</xdr:rowOff>
    </xdr:from>
    <xdr:to>
      <xdr:col>4</xdr:col>
      <xdr:colOff>155575</xdr:colOff>
      <xdr:row>57</xdr:row>
      <xdr:rowOff>85727</xdr:rowOff>
    </xdr:to>
    <xdr:cxnSp macro="">
      <xdr:nvCxnSpPr>
        <xdr:cNvPr id="125" name="直線コネクタ 124"/>
        <xdr:cNvCxnSpPr/>
      </xdr:nvCxnSpPr>
      <xdr:spPr>
        <a:xfrm flipV="1">
          <a:off x="2019300" y="9801479"/>
          <a:ext cx="889000" cy="5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80832</xdr:rowOff>
    </xdr:from>
    <xdr:ext cx="534377" cy="259045"/>
    <xdr:sp macro="" textlink="">
      <xdr:nvSpPr>
        <xdr:cNvPr id="127" name="テキスト ボックス 126"/>
        <xdr:cNvSpPr txBox="1"/>
      </xdr:nvSpPr>
      <xdr:spPr>
        <a:xfrm>
          <a:off x="2641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50180</xdr:rowOff>
    </xdr:from>
    <xdr:to>
      <xdr:col>2</xdr:col>
      <xdr:colOff>638175</xdr:colOff>
      <xdr:row>57</xdr:row>
      <xdr:rowOff>85727</xdr:rowOff>
    </xdr:to>
    <xdr:cxnSp macro="">
      <xdr:nvCxnSpPr>
        <xdr:cNvPr id="128" name="直線コネクタ 127"/>
        <xdr:cNvCxnSpPr/>
      </xdr:nvCxnSpPr>
      <xdr:spPr>
        <a:xfrm>
          <a:off x="1130300" y="9822830"/>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8152</xdr:rowOff>
    </xdr:from>
    <xdr:ext cx="599010" cy="259045"/>
    <xdr:sp macro="" textlink="">
      <xdr:nvSpPr>
        <xdr:cNvPr id="130" name="テキスト ボックス 129"/>
        <xdr:cNvSpPr txBox="1"/>
      </xdr:nvSpPr>
      <xdr:spPr>
        <a:xfrm>
          <a:off x="1719794"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93497</xdr:rowOff>
    </xdr:from>
    <xdr:ext cx="534377" cy="259045"/>
    <xdr:sp macro="" textlink="">
      <xdr:nvSpPr>
        <xdr:cNvPr id="132" name="テキスト ボックス 131"/>
        <xdr:cNvSpPr txBox="1"/>
      </xdr:nvSpPr>
      <xdr:spPr>
        <a:xfrm>
          <a:off x="863111" y="95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116484</xdr:rowOff>
    </xdr:from>
    <xdr:to>
      <xdr:col>6</xdr:col>
      <xdr:colOff>561975</xdr:colOff>
      <xdr:row>57</xdr:row>
      <xdr:rowOff>46634</xdr:rowOff>
    </xdr:to>
    <xdr:sp macro="" textlink="">
      <xdr:nvSpPr>
        <xdr:cNvPr id="138" name="円/楕円 137"/>
        <xdr:cNvSpPr/>
      </xdr:nvSpPr>
      <xdr:spPr>
        <a:xfrm>
          <a:off x="4584700" y="97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94911</xdr:rowOff>
    </xdr:from>
    <xdr:ext cx="599010" cy="259045"/>
    <xdr:sp macro="" textlink="">
      <xdr:nvSpPr>
        <xdr:cNvPr id="139" name="総務費該当値テキスト"/>
        <xdr:cNvSpPr txBox="1"/>
      </xdr:nvSpPr>
      <xdr:spPr>
        <a:xfrm>
          <a:off x="4686300" y="969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17394</xdr:rowOff>
    </xdr:from>
    <xdr:to>
      <xdr:col>5</xdr:col>
      <xdr:colOff>409575</xdr:colOff>
      <xdr:row>57</xdr:row>
      <xdr:rowOff>118994</xdr:rowOff>
    </xdr:to>
    <xdr:sp macro="" textlink="">
      <xdr:nvSpPr>
        <xdr:cNvPr id="140" name="円/楕円 139"/>
        <xdr:cNvSpPr/>
      </xdr:nvSpPr>
      <xdr:spPr>
        <a:xfrm>
          <a:off x="3746500" y="97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110121</xdr:rowOff>
    </xdr:from>
    <xdr:ext cx="534377" cy="259045"/>
    <xdr:sp macro="" textlink="">
      <xdr:nvSpPr>
        <xdr:cNvPr id="141" name="テキスト ボックス 140"/>
        <xdr:cNvSpPr txBox="1"/>
      </xdr:nvSpPr>
      <xdr:spPr>
        <a:xfrm>
          <a:off x="3530111" y="988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149479</xdr:rowOff>
    </xdr:from>
    <xdr:to>
      <xdr:col>4</xdr:col>
      <xdr:colOff>206375</xdr:colOff>
      <xdr:row>57</xdr:row>
      <xdr:rowOff>79629</xdr:rowOff>
    </xdr:to>
    <xdr:sp macro="" textlink="">
      <xdr:nvSpPr>
        <xdr:cNvPr id="142" name="円/楕円 141"/>
        <xdr:cNvSpPr/>
      </xdr:nvSpPr>
      <xdr:spPr>
        <a:xfrm>
          <a:off x="2857500" y="97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70756</xdr:rowOff>
    </xdr:from>
    <xdr:ext cx="534377" cy="259045"/>
    <xdr:sp macro="" textlink="">
      <xdr:nvSpPr>
        <xdr:cNvPr id="143" name="テキスト ボックス 142"/>
        <xdr:cNvSpPr txBox="1"/>
      </xdr:nvSpPr>
      <xdr:spPr>
        <a:xfrm>
          <a:off x="2641111" y="98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34927</xdr:rowOff>
    </xdr:from>
    <xdr:to>
      <xdr:col>3</xdr:col>
      <xdr:colOff>3175</xdr:colOff>
      <xdr:row>57</xdr:row>
      <xdr:rowOff>136527</xdr:rowOff>
    </xdr:to>
    <xdr:sp macro="" textlink="">
      <xdr:nvSpPr>
        <xdr:cNvPr id="144" name="円/楕円 143"/>
        <xdr:cNvSpPr/>
      </xdr:nvSpPr>
      <xdr:spPr>
        <a:xfrm>
          <a:off x="1968500" y="98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127654</xdr:rowOff>
    </xdr:from>
    <xdr:ext cx="534377" cy="259045"/>
    <xdr:sp macro="" textlink="">
      <xdr:nvSpPr>
        <xdr:cNvPr id="145" name="テキスト ボックス 144"/>
        <xdr:cNvSpPr txBox="1"/>
      </xdr:nvSpPr>
      <xdr:spPr>
        <a:xfrm>
          <a:off x="1752111" y="990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89,583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170830</xdr:rowOff>
    </xdr:from>
    <xdr:to>
      <xdr:col>1</xdr:col>
      <xdr:colOff>485775</xdr:colOff>
      <xdr:row>57</xdr:row>
      <xdr:rowOff>100980</xdr:rowOff>
    </xdr:to>
    <xdr:sp macro="" textlink="">
      <xdr:nvSpPr>
        <xdr:cNvPr id="146" name="円/楕円 145"/>
        <xdr:cNvSpPr/>
      </xdr:nvSpPr>
      <xdr:spPr>
        <a:xfrm>
          <a:off x="1079500" y="977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92107</xdr:rowOff>
    </xdr:from>
    <xdr:ext cx="534377" cy="259045"/>
    <xdr:sp macro="" textlink="">
      <xdr:nvSpPr>
        <xdr:cNvPr id="147" name="テキスト ボックス 146"/>
        <xdr:cNvSpPr txBox="1"/>
      </xdr:nvSpPr>
      <xdr:spPr>
        <a:xfrm>
          <a:off x="863111" y="98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176,345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66408</xdr:rowOff>
    </xdr:from>
    <xdr:to>
      <xdr:col>6</xdr:col>
      <xdr:colOff>511175</xdr:colOff>
      <xdr:row>76</xdr:row>
      <xdr:rowOff>159232</xdr:rowOff>
    </xdr:to>
    <xdr:cxnSp macro="">
      <xdr:nvCxnSpPr>
        <xdr:cNvPr id="177" name="直線コネクタ 176"/>
        <xdr:cNvCxnSpPr/>
      </xdr:nvCxnSpPr>
      <xdr:spPr>
        <a:xfrm flipV="1">
          <a:off x="3797300" y="13096608"/>
          <a:ext cx="838200" cy="9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109352</xdr:rowOff>
    </xdr:from>
    <xdr:ext cx="599010" cy="259045"/>
    <xdr:sp macro="" textlink="">
      <xdr:nvSpPr>
        <xdr:cNvPr id="178" name="民生費平均値テキスト"/>
        <xdr:cNvSpPr txBox="1"/>
      </xdr:nvSpPr>
      <xdr:spPr>
        <a:xfrm>
          <a:off x="4686300" y="12796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159232</xdr:rowOff>
    </xdr:from>
    <xdr:to>
      <xdr:col>5</xdr:col>
      <xdr:colOff>358775</xdr:colOff>
      <xdr:row>77</xdr:row>
      <xdr:rowOff>15087</xdr:rowOff>
    </xdr:to>
    <xdr:cxnSp macro="">
      <xdr:nvCxnSpPr>
        <xdr:cNvPr id="180" name="直線コネクタ 179"/>
        <xdr:cNvCxnSpPr/>
      </xdr:nvCxnSpPr>
      <xdr:spPr>
        <a:xfrm flipV="1">
          <a:off x="2908300" y="13189432"/>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100893</xdr:rowOff>
    </xdr:from>
    <xdr:ext cx="599010" cy="259045"/>
    <xdr:sp macro="" textlink="">
      <xdr:nvSpPr>
        <xdr:cNvPr id="182" name="テキスト ボックス 181"/>
        <xdr:cNvSpPr txBox="1"/>
      </xdr:nvSpPr>
      <xdr:spPr>
        <a:xfrm>
          <a:off x="3497794" y="1278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36855</xdr:rowOff>
    </xdr:from>
    <xdr:to>
      <xdr:col>4</xdr:col>
      <xdr:colOff>155575</xdr:colOff>
      <xdr:row>77</xdr:row>
      <xdr:rowOff>15087</xdr:rowOff>
    </xdr:to>
    <xdr:cxnSp macro="">
      <xdr:nvCxnSpPr>
        <xdr:cNvPr id="183" name="直線コネクタ 182"/>
        <xdr:cNvCxnSpPr/>
      </xdr:nvCxnSpPr>
      <xdr:spPr>
        <a:xfrm>
          <a:off x="2019300" y="12895605"/>
          <a:ext cx="889000" cy="3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163034</xdr:rowOff>
    </xdr:from>
    <xdr:ext cx="599010" cy="259045"/>
    <xdr:sp macro="" textlink="">
      <xdr:nvSpPr>
        <xdr:cNvPr id="185" name="テキスト ボックス 184"/>
        <xdr:cNvSpPr txBox="1"/>
      </xdr:nvSpPr>
      <xdr:spPr>
        <a:xfrm>
          <a:off x="2608794" y="1285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36855</xdr:rowOff>
    </xdr:from>
    <xdr:to>
      <xdr:col>2</xdr:col>
      <xdr:colOff>638175</xdr:colOff>
      <xdr:row>77</xdr:row>
      <xdr:rowOff>135432</xdr:rowOff>
    </xdr:to>
    <xdr:cxnSp macro="">
      <xdr:nvCxnSpPr>
        <xdr:cNvPr id="186" name="直線コネクタ 185"/>
        <xdr:cNvCxnSpPr/>
      </xdr:nvCxnSpPr>
      <xdr:spPr>
        <a:xfrm flipV="1">
          <a:off x="1130300" y="12895605"/>
          <a:ext cx="889000" cy="44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62298</xdr:rowOff>
    </xdr:from>
    <xdr:ext cx="599010" cy="259045"/>
    <xdr:sp macro="" textlink="">
      <xdr:nvSpPr>
        <xdr:cNvPr id="188" name="テキスト ボックス 187"/>
        <xdr:cNvSpPr txBox="1"/>
      </xdr:nvSpPr>
      <xdr:spPr>
        <a:xfrm>
          <a:off x="1719794" y="1326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23334</xdr:rowOff>
    </xdr:from>
    <xdr:ext cx="599010" cy="259045"/>
    <xdr:sp macro="" textlink="">
      <xdr:nvSpPr>
        <xdr:cNvPr id="190" name="テキスト ボックス 189"/>
        <xdr:cNvSpPr txBox="1"/>
      </xdr:nvSpPr>
      <xdr:spPr>
        <a:xfrm>
          <a:off x="830794" y="130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15608</xdr:rowOff>
    </xdr:from>
    <xdr:to>
      <xdr:col>6</xdr:col>
      <xdr:colOff>561975</xdr:colOff>
      <xdr:row>76</xdr:row>
      <xdr:rowOff>117208</xdr:rowOff>
    </xdr:to>
    <xdr:sp macro="" textlink="">
      <xdr:nvSpPr>
        <xdr:cNvPr id="196" name="円/楕円 195"/>
        <xdr:cNvSpPr/>
      </xdr:nvSpPr>
      <xdr:spPr>
        <a:xfrm>
          <a:off x="4584700" y="130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165485</xdr:rowOff>
    </xdr:from>
    <xdr:ext cx="599010" cy="259045"/>
    <xdr:sp macro="" textlink="">
      <xdr:nvSpPr>
        <xdr:cNvPr id="197" name="民生費該当値テキスト"/>
        <xdr:cNvSpPr txBox="1"/>
      </xdr:nvSpPr>
      <xdr:spPr>
        <a:xfrm>
          <a:off x="4686300" y="1302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158,771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108432</xdr:rowOff>
    </xdr:from>
    <xdr:to>
      <xdr:col>5</xdr:col>
      <xdr:colOff>409575</xdr:colOff>
      <xdr:row>77</xdr:row>
      <xdr:rowOff>38582</xdr:rowOff>
    </xdr:to>
    <xdr:sp macro="" textlink="">
      <xdr:nvSpPr>
        <xdr:cNvPr id="198" name="円/楕円 197"/>
        <xdr:cNvSpPr/>
      </xdr:nvSpPr>
      <xdr:spPr>
        <a:xfrm>
          <a:off x="3746500" y="131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29709</xdr:rowOff>
    </xdr:from>
    <xdr:ext cx="599010" cy="259045"/>
    <xdr:sp macro="" textlink="">
      <xdr:nvSpPr>
        <xdr:cNvPr id="199" name="テキスト ボックス 198"/>
        <xdr:cNvSpPr txBox="1"/>
      </xdr:nvSpPr>
      <xdr:spPr>
        <a:xfrm>
          <a:off x="3497794" y="1323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135737</xdr:rowOff>
    </xdr:from>
    <xdr:to>
      <xdr:col>4</xdr:col>
      <xdr:colOff>206375</xdr:colOff>
      <xdr:row>77</xdr:row>
      <xdr:rowOff>65887</xdr:rowOff>
    </xdr:to>
    <xdr:sp macro="" textlink="">
      <xdr:nvSpPr>
        <xdr:cNvPr id="200" name="円/楕円 199"/>
        <xdr:cNvSpPr/>
      </xdr:nvSpPr>
      <xdr:spPr>
        <a:xfrm>
          <a:off x="2857500" y="131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57014</xdr:rowOff>
    </xdr:from>
    <xdr:ext cx="599010" cy="259045"/>
    <xdr:sp macro="" textlink="">
      <xdr:nvSpPr>
        <xdr:cNvPr id="201" name="テキスト ボックス 200"/>
        <xdr:cNvSpPr txBox="1"/>
      </xdr:nvSpPr>
      <xdr:spPr>
        <a:xfrm>
          <a:off x="2608794" y="1325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149,312</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157505</xdr:rowOff>
    </xdr:from>
    <xdr:to>
      <xdr:col>3</xdr:col>
      <xdr:colOff>3175</xdr:colOff>
      <xdr:row>75</xdr:row>
      <xdr:rowOff>87655</xdr:rowOff>
    </xdr:to>
    <xdr:sp macro="" textlink="">
      <xdr:nvSpPr>
        <xdr:cNvPr id="202" name="円/楕円 201"/>
        <xdr:cNvSpPr/>
      </xdr:nvSpPr>
      <xdr:spPr>
        <a:xfrm>
          <a:off x="1968500" y="128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104182</xdr:rowOff>
    </xdr:from>
    <xdr:ext cx="599010" cy="259045"/>
    <xdr:sp macro="" textlink="">
      <xdr:nvSpPr>
        <xdr:cNvPr id="203" name="テキスト ボックス 202"/>
        <xdr:cNvSpPr txBox="1"/>
      </xdr:nvSpPr>
      <xdr:spPr>
        <a:xfrm>
          <a:off x="1719794" y="1262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174,598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84632</xdr:rowOff>
    </xdr:from>
    <xdr:to>
      <xdr:col>1</xdr:col>
      <xdr:colOff>485775</xdr:colOff>
      <xdr:row>78</xdr:row>
      <xdr:rowOff>14782</xdr:rowOff>
    </xdr:to>
    <xdr:sp macro="" textlink="">
      <xdr:nvSpPr>
        <xdr:cNvPr id="204" name="円/楕円 203"/>
        <xdr:cNvSpPr/>
      </xdr:nvSpPr>
      <xdr:spPr>
        <a:xfrm>
          <a:off x="1079500" y="132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5909</xdr:rowOff>
    </xdr:from>
    <xdr:ext cx="599010" cy="259045"/>
    <xdr:sp macro="" textlink="">
      <xdr:nvSpPr>
        <xdr:cNvPr id="205" name="テキスト ボックス 204"/>
        <xdr:cNvSpPr txBox="1"/>
      </xdr:nvSpPr>
      <xdr:spPr>
        <a:xfrm>
          <a:off x="830794" y="1337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36,044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69659</xdr:rowOff>
    </xdr:from>
    <xdr:to>
      <xdr:col>6</xdr:col>
      <xdr:colOff>511175</xdr:colOff>
      <xdr:row>96</xdr:row>
      <xdr:rowOff>584</xdr:rowOff>
    </xdr:to>
    <xdr:cxnSp macro="">
      <xdr:nvCxnSpPr>
        <xdr:cNvPr id="234" name="直線コネクタ 233"/>
        <xdr:cNvCxnSpPr/>
      </xdr:nvCxnSpPr>
      <xdr:spPr>
        <a:xfrm flipV="1">
          <a:off x="3797300" y="16357409"/>
          <a:ext cx="8382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162856</xdr:rowOff>
    </xdr:from>
    <xdr:ext cx="534377" cy="259045"/>
    <xdr:sp macro="" textlink="">
      <xdr:nvSpPr>
        <xdr:cNvPr id="235" name="衛生費平均値テキスト"/>
        <xdr:cNvSpPr txBox="1"/>
      </xdr:nvSpPr>
      <xdr:spPr>
        <a:xfrm>
          <a:off x="4686300" y="1610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584</xdr:rowOff>
    </xdr:from>
    <xdr:to>
      <xdr:col>5</xdr:col>
      <xdr:colOff>358775</xdr:colOff>
      <xdr:row>96</xdr:row>
      <xdr:rowOff>25298</xdr:rowOff>
    </xdr:to>
    <xdr:cxnSp macro="">
      <xdr:nvCxnSpPr>
        <xdr:cNvPr id="237" name="直線コネクタ 236"/>
        <xdr:cNvCxnSpPr/>
      </xdr:nvCxnSpPr>
      <xdr:spPr>
        <a:xfrm flipV="1">
          <a:off x="2908300" y="16459784"/>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86289</xdr:rowOff>
    </xdr:from>
    <xdr:ext cx="534377" cy="259045"/>
    <xdr:sp macro="" textlink="">
      <xdr:nvSpPr>
        <xdr:cNvPr id="239" name="テキスト ボックス 238"/>
        <xdr:cNvSpPr txBox="1"/>
      </xdr:nvSpPr>
      <xdr:spPr>
        <a:xfrm>
          <a:off x="3530111" y="160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25298</xdr:rowOff>
    </xdr:from>
    <xdr:to>
      <xdr:col>4</xdr:col>
      <xdr:colOff>155575</xdr:colOff>
      <xdr:row>96</xdr:row>
      <xdr:rowOff>62636</xdr:rowOff>
    </xdr:to>
    <xdr:cxnSp macro="">
      <xdr:nvCxnSpPr>
        <xdr:cNvPr id="240" name="直線コネクタ 239"/>
        <xdr:cNvCxnSpPr/>
      </xdr:nvCxnSpPr>
      <xdr:spPr>
        <a:xfrm flipV="1">
          <a:off x="2019300" y="16484498"/>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140530</xdr:rowOff>
    </xdr:from>
    <xdr:ext cx="534377" cy="259045"/>
    <xdr:sp macro="" textlink="">
      <xdr:nvSpPr>
        <xdr:cNvPr id="242" name="テキスト ボックス 241"/>
        <xdr:cNvSpPr txBox="1"/>
      </xdr:nvSpPr>
      <xdr:spPr>
        <a:xfrm>
          <a:off x="2641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62636</xdr:rowOff>
    </xdr:from>
    <xdr:to>
      <xdr:col>2</xdr:col>
      <xdr:colOff>638175</xdr:colOff>
      <xdr:row>96</xdr:row>
      <xdr:rowOff>70065</xdr:rowOff>
    </xdr:to>
    <xdr:cxnSp macro="">
      <xdr:nvCxnSpPr>
        <xdr:cNvPr id="243" name="直線コネクタ 242"/>
        <xdr:cNvCxnSpPr/>
      </xdr:nvCxnSpPr>
      <xdr:spPr>
        <a:xfrm flipV="1">
          <a:off x="1130300" y="1652183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124922</xdr:rowOff>
    </xdr:from>
    <xdr:ext cx="534377" cy="259045"/>
    <xdr:sp macro="" textlink="">
      <xdr:nvSpPr>
        <xdr:cNvPr id="245" name="テキスト ボックス 244"/>
        <xdr:cNvSpPr txBox="1"/>
      </xdr:nvSpPr>
      <xdr:spPr>
        <a:xfrm>
          <a:off x="1752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134357</xdr:rowOff>
    </xdr:from>
    <xdr:ext cx="534377" cy="259045"/>
    <xdr:sp macro="" textlink="">
      <xdr:nvSpPr>
        <xdr:cNvPr id="247" name="テキスト ボックス 246"/>
        <xdr:cNvSpPr txBox="1"/>
      </xdr:nvSpPr>
      <xdr:spPr>
        <a:xfrm>
          <a:off x="863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18859</xdr:rowOff>
    </xdr:from>
    <xdr:to>
      <xdr:col>6</xdr:col>
      <xdr:colOff>561975</xdr:colOff>
      <xdr:row>95</xdr:row>
      <xdr:rowOff>120459</xdr:rowOff>
    </xdr:to>
    <xdr:sp macro="" textlink="">
      <xdr:nvSpPr>
        <xdr:cNvPr id="253" name="円/楕円 252"/>
        <xdr:cNvSpPr/>
      </xdr:nvSpPr>
      <xdr:spPr>
        <a:xfrm>
          <a:off x="4584700" y="163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168736</xdr:rowOff>
    </xdr:from>
    <xdr:ext cx="534377" cy="259045"/>
    <xdr:sp macro="" textlink="">
      <xdr:nvSpPr>
        <xdr:cNvPr id="254" name="衛生費該当値テキスト"/>
        <xdr:cNvSpPr txBox="1"/>
      </xdr:nvSpPr>
      <xdr:spPr>
        <a:xfrm>
          <a:off x="4686300" y="1628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52,015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121234</xdr:rowOff>
    </xdr:from>
    <xdr:to>
      <xdr:col>5</xdr:col>
      <xdr:colOff>409575</xdr:colOff>
      <xdr:row>96</xdr:row>
      <xdr:rowOff>51384</xdr:rowOff>
    </xdr:to>
    <xdr:sp macro="" textlink="">
      <xdr:nvSpPr>
        <xdr:cNvPr id="255" name="円/楕円 254"/>
        <xdr:cNvSpPr/>
      </xdr:nvSpPr>
      <xdr:spPr>
        <a:xfrm>
          <a:off x="3746500" y="164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42511</xdr:rowOff>
    </xdr:from>
    <xdr:ext cx="534377" cy="259045"/>
    <xdr:sp macro="" textlink="">
      <xdr:nvSpPr>
        <xdr:cNvPr id="256" name="テキスト ボックス 255"/>
        <xdr:cNvSpPr txBox="1"/>
      </xdr:nvSpPr>
      <xdr:spPr>
        <a:xfrm>
          <a:off x="3530111" y="1650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145948</xdr:rowOff>
    </xdr:from>
    <xdr:to>
      <xdr:col>4</xdr:col>
      <xdr:colOff>206375</xdr:colOff>
      <xdr:row>96</xdr:row>
      <xdr:rowOff>76098</xdr:rowOff>
    </xdr:to>
    <xdr:sp macro="" textlink="">
      <xdr:nvSpPr>
        <xdr:cNvPr id="257" name="円/楕円 256"/>
        <xdr:cNvSpPr/>
      </xdr:nvSpPr>
      <xdr:spPr>
        <a:xfrm>
          <a:off x="2857500" y="164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67225</xdr:rowOff>
    </xdr:from>
    <xdr:ext cx="534377" cy="259045"/>
    <xdr:sp macro="" textlink="">
      <xdr:nvSpPr>
        <xdr:cNvPr id="258" name="テキスト ボックス 257"/>
        <xdr:cNvSpPr txBox="1"/>
      </xdr:nvSpPr>
      <xdr:spPr>
        <a:xfrm>
          <a:off x="2641111" y="1652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11836</xdr:rowOff>
    </xdr:from>
    <xdr:to>
      <xdr:col>3</xdr:col>
      <xdr:colOff>3175</xdr:colOff>
      <xdr:row>96</xdr:row>
      <xdr:rowOff>113436</xdr:rowOff>
    </xdr:to>
    <xdr:sp macro="" textlink="">
      <xdr:nvSpPr>
        <xdr:cNvPr id="259" name="円/楕円 258"/>
        <xdr:cNvSpPr/>
      </xdr:nvSpPr>
      <xdr:spPr>
        <a:xfrm>
          <a:off x="1968500" y="164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104563</xdr:rowOff>
    </xdr:from>
    <xdr:ext cx="534377" cy="259045"/>
    <xdr:sp macro="" textlink="">
      <xdr:nvSpPr>
        <xdr:cNvPr id="260" name="テキスト ボックス 259"/>
        <xdr:cNvSpPr txBox="1"/>
      </xdr:nvSpPr>
      <xdr:spPr>
        <a:xfrm>
          <a:off x="1752111" y="165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19265</xdr:rowOff>
    </xdr:from>
    <xdr:to>
      <xdr:col>1</xdr:col>
      <xdr:colOff>485775</xdr:colOff>
      <xdr:row>96</xdr:row>
      <xdr:rowOff>120865</xdr:rowOff>
    </xdr:to>
    <xdr:sp macro="" textlink="">
      <xdr:nvSpPr>
        <xdr:cNvPr id="261" name="円/楕円 260"/>
        <xdr:cNvSpPr/>
      </xdr:nvSpPr>
      <xdr:spPr>
        <a:xfrm>
          <a:off x="1079500" y="1647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111992</xdr:rowOff>
    </xdr:from>
    <xdr:ext cx="534377" cy="259045"/>
    <xdr:sp macro="" textlink="">
      <xdr:nvSpPr>
        <xdr:cNvPr id="262" name="テキスト ボックス 261"/>
        <xdr:cNvSpPr txBox="1"/>
      </xdr:nvSpPr>
      <xdr:spPr>
        <a:xfrm>
          <a:off x="863111" y="1657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2" name="労働費平均値テキスト"/>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148734</xdr:rowOff>
    </xdr:from>
    <xdr:ext cx="378565" cy="259045"/>
    <xdr:sp macro="" textlink="">
      <xdr:nvSpPr>
        <xdr:cNvPr id="296" name="テキスト ボックス 295"/>
        <xdr:cNvSpPr txBox="1"/>
      </xdr:nvSpPr>
      <xdr:spPr>
        <a:xfrm>
          <a:off x="9450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107586</xdr:rowOff>
    </xdr:from>
    <xdr:ext cx="469744" cy="259045"/>
    <xdr:sp macro="" textlink="">
      <xdr:nvSpPr>
        <xdr:cNvPr id="299" name="テキスト ボックス 298"/>
        <xdr:cNvSpPr txBox="1"/>
      </xdr:nvSpPr>
      <xdr:spPr>
        <a:xfrm>
          <a:off x="8515427"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72153</xdr:rowOff>
    </xdr:from>
    <xdr:ext cx="469744" cy="259045"/>
    <xdr:sp macro="" textlink="">
      <xdr:nvSpPr>
        <xdr:cNvPr id="302" name="テキスト ボックス 301"/>
        <xdr:cNvSpPr txBox="1"/>
      </xdr:nvSpPr>
      <xdr:spPr>
        <a:xfrm>
          <a:off x="7626427"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3" name="テキスト ボックス 312"/>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4" name="円/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5" name="テキスト ボックス 314"/>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6" name="円/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7" name="テキスト ボックス 316"/>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8" name="円/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9" name="テキスト ボックス 318"/>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63828</xdr:rowOff>
    </xdr:from>
    <xdr:to>
      <xdr:col>15</xdr:col>
      <xdr:colOff>180975</xdr:colOff>
      <xdr:row>56</xdr:row>
      <xdr:rowOff>78663</xdr:rowOff>
    </xdr:to>
    <xdr:cxnSp macro="">
      <xdr:nvCxnSpPr>
        <xdr:cNvPr id="346" name="直線コネクタ 345"/>
        <xdr:cNvCxnSpPr/>
      </xdr:nvCxnSpPr>
      <xdr:spPr>
        <a:xfrm>
          <a:off x="9639300" y="9665028"/>
          <a:ext cx="8382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137750</xdr:rowOff>
    </xdr:from>
    <xdr:ext cx="534377" cy="259045"/>
    <xdr:sp macro="" textlink="">
      <xdr:nvSpPr>
        <xdr:cNvPr id="347" name="農林水産業費平均値テキスト"/>
        <xdr:cNvSpPr txBox="1"/>
      </xdr:nvSpPr>
      <xdr:spPr>
        <a:xfrm>
          <a:off x="10528300" y="9738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63828</xdr:rowOff>
    </xdr:from>
    <xdr:to>
      <xdr:col>14</xdr:col>
      <xdr:colOff>28575</xdr:colOff>
      <xdr:row>56</xdr:row>
      <xdr:rowOff>113594</xdr:rowOff>
    </xdr:to>
    <xdr:cxnSp macro="">
      <xdr:nvCxnSpPr>
        <xdr:cNvPr id="349" name="直線コネクタ 348"/>
        <xdr:cNvCxnSpPr/>
      </xdr:nvCxnSpPr>
      <xdr:spPr>
        <a:xfrm flipV="1">
          <a:off x="8750300" y="9665028"/>
          <a:ext cx="8890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69942</xdr:rowOff>
    </xdr:from>
    <xdr:ext cx="534377" cy="259045"/>
    <xdr:sp macro="" textlink="">
      <xdr:nvSpPr>
        <xdr:cNvPr id="351" name="テキスト ボックス 350"/>
        <xdr:cNvSpPr txBox="1"/>
      </xdr:nvSpPr>
      <xdr:spPr>
        <a:xfrm>
          <a:off x="9372111" y="98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113594</xdr:rowOff>
    </xdr:from>
    <xdr:to>
      <xdr:col>12</xdr:col>
      <xdr:colOff>511175</xdr:colOff>
      <xdr:row>56</xdr:row>
      <xdr:rowOff>150197</xdr:rowOff>
    </xdr:to>
    <xdr:cxnSp macro="">
      <xdr:nvCxnSpPr>
        <xdr:cNvPr id="352" name="直線コネクタ 351"/>
        <xdr:cNvCxnSpPr/>
      </xdr:nvCxnSpPr>
      <xdr:spPr>
        <a:xfrm flipV="1">
          <a:off x="7861300" y="9714794"/>
          <a:ext cx="889000" cy="3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92555</xdr:rowOff>
    </xdr:from>
    <xdr:ext cx="534377" cy="259045"/>
    <xdr:sp macro="" textlink="">
      <xdr:nvSpPr>
        <xdr:cNvPr id="354" name="テキスト ボックス 353"/>
        <xdr:cNvSpPr txBox="1"/>
      </xdr:nvSpPr>
      <xdr:spPr>
        <a:xfrm>
          <a:off x="8483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150197</xdr:rowOff>
    </xdr:from>
    <xdr:to>
      <xdr:col>11</xdr:col>
      <xdr:colOff>307975</xdr:colOff>
      <xdr:row>57</xdr:row>
      <xdr:rowOff>10729</xdr:rowOff>
    </xdr:to>
    <xdr:cxnSp macro="">
      <xdr:nvCxnSpPr>
        <xdr:cNvPr id="355" name="直線コネクタ 354"/>
        <xdr:cNvCxnSpPr/>
      </xdr:nvCxnSpPr>
      <xdr:spPr>
        <a:xfrm flipV="1">
          <a:off x="6972300" y="9751397"/>
          <a:ext cx="889000" cy="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106029</xdr:rowOff>
    </xdr:from>
    <xdr:ext cx="534377" cy="259045"/>
    <xdr:sp macro="" textlink="">
      <xdr:nvSpPr>
        <xdr:cNvPr id="357" name="テキスト ボックス 356"/>
        <xdr:cNvSpPr txBox="1"/>
      </xdr:nvSpPr>
      <xdr:spPr>
        <a:xfrm>
          <a:off x="7594111" y="98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128222</xdr:rowOff>
    </xdr:from>
    <xdr:ext cx="534377" cy="259045"/>
    <xdr:sp macro="" textlink="">
      <xdr:nvSpPr>
        <xdr:cNvPr id="359" name="テキスト ボックス 358"/>
        <xdr:cNvSpPr txBox="1"/>
      </xdr:nvSpPr>
      <xdr:spPr>
        <a:xfrm>
          <a:off x="6705111" y="990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27863</xdr:rowOff>
    </xdr:from>
    <xdr:to>
      <xdr:col>15</xdr:col>
      <xdr:colOff>231775</xdr:colOff>
      <xdr:row>56</xdr:row>
      <xdr:rowOff>129463</xdr:rowOff>
    </xdr:to>
    <xdr:sp macro="" textlink="">
      <xdr:nvSpPr>
        <xdr:cNvPr id="365" name="円/楕円 364"/>
        <xdr:cNvSpPr/>
      </xdr:nvSpPr>
      <xdr:spPr>
        <a:xfrm>
          <a:off x="10426700" y="9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50740</xdr:rowOff>
    </xdr:from>
    <xdr:ext cx="534377" cy="259045"/>
    <xdr:sp macro="" textlink="">
      <xdr:nvSpPr>
        <xdr:cNvPr id="366" name="農林水産業費該当値テキスト"/>
        <xdr:cNvSpPr txBox="1"/>
      </xdr:nvSpPr>
      <xdr:spPr>
        <a:xfrm>
          <a:off x="10528300" y="948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88,350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13028</xdr:rowOff>
    </xdr:from>
    <xdr:to>
      <xdr:col>14</xdr:col>
      <xdr:colOff>79375</xdr:colOff>
      <xdr:row>56</xdr:row>
      <xdr:rowOff>114628</xdr:rowOff>
    </xdr:to>
    <xdr:sp macro="" textlink="">
      <xdr:nvSpPr>
        <xdr:cNvPr id="367" name="円/楕円 366"/>
        <xdr:cNvSpPr/>
      </xdr:nvSpPr>
      <xdr:spPr>
        <a:xfrm>
          <a:off x="9588500" y="96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131155</xdr:rowOff>
    </xdr:from>
    <xdr:ext cx="534377" cy="259045"/>
    <xdr:sp macro="" textlink="">
      <xdr:nvSpPr>
        <xdr:cNvPr id="368" name="テキスト ボックス 367"/>
        <xdr:cNvSpPr txBox="1"/>
      </xdr:nvSpPr>
      <xdr:spPr>
        <a:xfrm>
          <a:off x="9372111" y="93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62794</xdr:rowOff>
    </xdr:from>
    <xdr:to>
      <xdr:col>12</xdr:col>
      <xdr:colOff>561975</xdr:colOff>
      <xdr:row>56</xdr:row>
      <xdr:rowOff>164394</xdr:rowOff>
    </xdr:to>
    <xdr:sp macro="" textlink="">
      <xdr:nvSpPr>
        <xdr:cNvPr id="369" name="円/楕円 368"/>
        <xdr:cNvSpPr/>
      </xdr:nvSpPr>
      <xdr:spPr>
        <a:xfrm>
          <a:off x="8699500" y="96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9471</xdr:rowOff>
    </xdr:from>
    <xdr:ext cx="534377" cy="259045"/>
    <xdr:sp macro="" textlink="">
      <xdr:nvSpPr>
        <xdr:cNvPr id="370" name="テキスト ボックス 369"/>
        <xdr:cNvSpPr txBox="1"/>
      </xdr:nvSpPr>
      <xdr:spPr>
        <a:xfrm>
          <a:off x="8483111" y="943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99397</xdr:rowOff>
    </xdr:from>
    <xdr:to>
      <xdr:col>11</xdr:col>
      <xdr:colOff>358775</xdr:colOff>
      <xdr:row>57</xdr:row>
      <xdr:rowOff>29547</xdr:rowOff>
    </xdr:to>
    <xdr:sp macro="" textlink="">
      <xdr:nvSpPr>
        <xdr:cNvPr id="371" name="円/楕円 370"/>
        <xdr:cNvSpPr/>
      </xdr:nvSpPr>
      <xdr:spPr>
        <a:xfrm>
          <a:off x="7810500" y="97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46074</xdr:rowOff>
    </xdr:from>
    <xdr:ext cx="534377" cy="259045"/>
    <xdr:sp macro="" textlink="">
      <xdr:nvSpPr>
        <xdr:cNvPr id="372" name="テキスト ボックス 371"/>
        <xdr:cNvSpPr txBox="1"/>
      </xdr:nvSpPr>
      <xdr:spPr>
        <a:xfrm>
          <a:off x="7594111" y="94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131379</xdr:rowOff>
    </xdr:from>
    <xdr:to>
      <xdr:col>10</xdr:col>
      <xdr:colOff>155575</xdr:colOff>
      <xdr:row>57</xdr:row>
      <xdr:rowOff>61529</xdr:rowOff>
    </xdr:to>
    <xdr:sp macro="" textlink="">
      <xdr:nvSpPr>
        <xdr:cNvPr id="373" name="円/楕円 372"/>
        <xdr:cNvSpPr/>
      </xdr:nvSpPr>
      <xdr:spPr>
        <a:xfrm>
          <a:off x="6921500" y="97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78056</xdr:rowOff>
    </xdr:from>
    <xdr:ext cx="534377" cy="259045"/>
    <xdr:sp macro="" textlink="">
      <xdr:nvSpPr>
        <xdr:cNvPr id="374" name="テキスト ボックス 373"/>
        <xdr:cNvSpPr txBox="1"/>
      </xdr:nvSpPr>
      <xdr:spPr>
        <a:xfrm>
          <a:off x="6705111" y="950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81682</xdr:rowOff>
    </xdr:from>
    <xdr:to>
      <xdr:col>15</xdr:col>
      <xdr:colOff>180975</xdr:colOff>
      <xdr:row>76</xdr:row>
      <xdr:rowOff>147952</xdr:rowOff>
    </xdr:to>
    <xdr:cxnSp macro="">
      <xdr:nvCxnSpPr>
        <xdr:cNvPr id="401" name="直線コネクタ 400"/>
        <xdr:cNvCxnSpPr/>
      </xdr:nvCxnSpPr>
      <xdr:spPr>
        <a:xfrm>
          <a:off x="9639300" y="13111882"/>
          <a:ext cx="838200" cy="6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92872</xdr:rowOff>
    </xdr:from>
    <xdr:ext cx="534377" cy="259045"/>
    <xdr:sp macro="" textlink="">
      <xdr:nvSpPr>
        <xdr:cNvPr id="402" name="商工費平均値テキスト"/>
        <xdr:cNvSpPr txBox="1"/>
      </xdr:nvSpPr>
      <xdr:spPr>
        <a:xfrm>
          <a:off x="10528300" y="12951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18954</xdr:rowOff>
    </xdr:from>
    <xdr:to>
      <xdr:col>14</xdr:col>
      <xdr:colOff>28575</xdr:colOff>
      <xdr:row>76</xdr:row>
      <xdr:rowOff>81682</xdr:rowOff>
    </xdr:to>
    <xdr:cxnSp macro="">
      <xdr:nvCxnSpPr>
        <xdr:cNvPr id="404" name="直線コネクタ 403"/>
        <xdr:cNvCxnSpPr/>
      </xdr:nvCxnSpPr>
      <xdr:spPr>
        <a:xfrm>
          <a:off x="8750300" y="13049154"/>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131723</xdr:rowOff>
    </xdr:from>
    <xdr:ext cx="534377" cy="259045"/>
    <xdr:sp macro="" textlink="">
      <xdr:nvSpPr>
        <xdr:cNvPr id="406" name="テキスト ボックス 405"/>
        <xdr:cNvSpPr txBox="1"/>
      </xdr:nvSpPr>
      <xdr:spPr>
        <a:xfrm>
          <a:off x="9372111" y="131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96151</xdr:rowOff>
    </xdr:from>
    <xdr:to>
      <xdr:col>12</xdr:col>
      <xdr:colOff>511175</xdr:colOff>
      <xdr:row>76</xdr:row>
      <xdr:rowOff>18954</xdr:rowOff>
    </xdr:to>
    <xdr:cxnSp macro="">
      <xdr:nvCxnSpPr>
        <xdr:cNvPr id="407" name="直線コネクタ 406"/>
        <xdr:cNvCxnSpPr/>
      </xdr:nvCxnSpPr>
      <xdr:spPr>
        <a:xfrm>
          <a:off x="7861300" y="12954901"/>
          <a:ext cx="889000" cy="9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34820</xdr:rowOff>
    </xdr:from>
    <xdr:ext cx="534377" cy="259045"/>
    <xdr:sp macro="" textlink="">
      <xdr:nvSpPr>
        <xdr:cNvPr id="409" name="テキスト ボックス 408"/>
        <xdr:cNvSpPr txBox="1"/>
      </xdr:nvSpPr>
      <xdr:spPr>
        <a:xfrm>
          <a:off x="8483111" y="132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96151</xdr:rowOff>
    </xdr:from>
    <xdr:to>
      <xdr:col>11</xdr:col>
      <xdr:colOff>307975</xdr:colOff>
      <xdr:row>76</xdr:row>
      <xdr:rowOff>68720</xdr:rowOff>
    </xdr:to>
    <xdr:cxnSp macro="">
      <xdr:nvCxnSpPr>
        <xdr:cNvPr id="410" name="直線コネクタ 409"/>
        <xdr:cNvCxnSpPr/>
      </xdr:nvCxnSpPr>
      <xdr:spPr>
        <a:xfrm flipV="1">
          <a:off x="6972300" y="12954901"/>
          <a:ext cx="889000" cy="1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64857</xdr:rowOff>
    </xdr:from>
    <xdr:ext cx="534377" cy="259045"/>
    <xdr:sp macro="" textlink="">
      <xdr:nvSpPr>
        <xdr:cNvPr id="412" name="テキスト ボックス 411"/>
        <xdr:cNvSpPr txBox="1"/>
      </xdr:nvSpPr>
      <xdr:spPr>
        <a:xfrm>
          <a:off x="7594111" y="132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69750</xdr:rowOff>
    </xdr:from>
    <xdr:ext cx="534377" cy="259045"/>
    <xdr:sp macro="" textlink="">
      <xdr:nvSpPr>
        <xdr:cNvPr id="414" name="テキスト ボックス 413"/>
        <xdr:cNvSpPr txBox="1"/>
      </xdr:nvSpPr>
      <xdr:spPr>
        <a:xfrm>
          <a:off x="6705111" y="132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97152</xdr:rowOff>
    </xdr:from>
    <xdr:to>
      <xdr:col>15</xdr:col>
      <xdr:colOff>231775</xdr:colOff>
      <xdr:row>77</xdr:row>
      <xdr:rowOff>27302</xdr:rowOff>
    </xdr:to>
    <xdr:sp macro="" textlink="">
      <xdr:nvSpPr>
        <xdr:cNvPr id="420" name="円/楕円 419"/>
        <xdr:cNvSpPr/>
      </xdr:nvSpPr>
      <xdr:spPr>
        <a:xfrm>
          <a:off x="10426700" y="1312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75579</xdr:rowOff>
    </xdr:from>
    <xdr:ext cx="534377" cy="259045"/>
    <xdr:sp macro="" textlink="">
      <xdr:nvSpPr>
        <xdr:cNvPr id="421" name="商工費該当値テキスト"/>
        <xdr:cNvSpPr txBox="1"/>
      </xdr:nvSpPr>
      <xdr:spPr>
        <a:xfrm>
          <a:off x="10528300" y="1310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30882</xdr:rowOff>
    </xdr:from>
    <xdr:to>
      <xdr:col>14</xdr:col>
      <xdr:colOff>79375</xdr:colOff>
      <xdr:row>76</xdr:row>
      <xdr:rowOff>132482</xdr:rowOff>
    </xdr:to>
    <xdr:sp macro="" textlink="">
      <xdr:nvSpPr>
        <xdr:cNvPr id="422" name="円/楕円 421"/>
        <xdr:cNvSpPr/>
      </xdr:nvSpPr>
      <xdr:spPr>
        <a:xfrm>
          <a:off x="9588500" y="130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149008</xdr:rowOff>
    </xdr:from>
    <xdr:ext cx="534377" cy="259045"/>
    <xdr:sp macro="" textlink="">
      <xdr:nvSpPr>
        <xdr:cNvPr id="423" name="テキスト ボックス 422"/>
        <xdr:cNvSpPr txBox="1"/>
      </xdr:nvSpPr>
      <xdr:spPr>
        <a:xfrm>
          <a:off x="9372111" y="128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139603</xdr:rowOff>
    </xdr:from>
    <xdr:to>
      <xdr:col>12</xdr:col>
      <xdr:colOff>561975</xdr:colOff>
      <xdr:row>76</xdr:row>
      <xdr:rowOff>69754</xdr:rowOff>
    </xdr:to>
    <xdr:sp macro="" textlink="">
      <xdr:nvSpPr>
        <xdr:cNvPr id="424" name="円/楕円 423"/>
        <xdr:cNvSpPr/>
      </xdr:nvSpPr>
      <xdr:spPr>
        <a:xfrm>
          <a:off x="8699500" y="129983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86280</xdr:rowOff>
    </xdr:from>
    <xdr:ext cx="534377" cy="259045"/>
    <xdr:sp macro="" textlink="">
      <xdr:nvSpPr>
        <xdr:cNvPr id="425" name="テキスト ボックス 424"/>
        <xdr:cNvSpPr txBox="1"/>
      </xdr:nvSpPr>
      <xdr:spPr>
        <a:xfrm>
          <a:off x="8483111" y="1277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45351</xdr:rowOff>
    </xdr:from>
    <xdr:to>
      <xdr:col>11</xdr:col>
      <xdr:colOff>358775</xdr:colOff>
      <xdr:row>75</xdr:row>
      <xdr:rowOff>146952</xdr:rowOff>
    </xdr:to>
    <xdr:sp macro="" textlink="">
      <xdr:nvSpPr>
        <xdr:cNvPr id="426" name="円/楕円 425"/>
        <xdr:cNvSpPr/>
      </xdr:nvSpPr>
      <xdr:spPr>
        <a:xfrm>
          <a:off x="7810500" y="129041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163478</xdr:rowOff>
    </xdr:from>
    <xdr:ext cx="534377" cy="259045"/>
    <xdr:sp macro="" textlink="">
      <xdr:nvSpPr>
        <xdr:cNvPr id="427" name="テキスト ボックス 426"/>
        <xdr:cNvSpPr txBox="1"/>
      </xdr:nvSpPr>
      <xdr:spPr>
        <a:xfrm>
          <a:off x="7594111" y="126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17920</xdr:rowOff>
    </xdr:from>
    <xdr:to>
      <xdr:col>10</xdr:col>
      <xdr:colOff>155575</xdr:colOff>
      <xdr:row>76</xdr:row>
      <xdr:rowOff>119520</xdr:rowOff>
    </xdr:to>
    <xdr:sp macro="" textlink="">
      <xdr:nvSpPr>
        <xdr:cNvPr id="428" name="円/楕円 427"/>
        <xdr:cNvSpPr/>
      </xdr:nvSpPr>
      <xdr:spPr>
        <a:xfrm>
          <a:off x="6921500" y="130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136047</xdr:rowOff>
    </xdr:from>
    <xdr:ext cx="534377" cy="259045"/>
    <xdr:sp macro="" textlink="">
      <xdr:nvSpPr>
        <xdr:cNvPr id="429" name="テキスト ボックス 428"/>
        <xdr:cNvSpPr txBox="1"/>
      </xdr:nvSpPr>
      <xdr:spPr>
        <a:xfrm>
          <a:off x="6705111" y="128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16714</xdr:rowOff>
    </xdr:from>
    <xdr:to>
      <xdr:col>15</xdr:col>
      <xdr:colOff>180975</xdr:colOff>
      <xdr:row>95</xdr:row>
      <xdr:rowOff>92774</xdr:rowOff>
    </xdr:to>
    <xdr:cxnSp macro="">
      <xdr:nvCxnSpPr>
        <xdr:cNvPr id="458" name="直線コネクタ 457"/>
        <xdr:cNvCxnSpPr/>
      </xdr:nvCxnSpPr>
      <xdr:spPr>
        <a:xfrm flipV="1">
          <a:off x="9639300" y="16304464"/>
          <a:ext cx="838200" cy="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112895</xdr:rowOff>
    </xdr:from>
    <xdr:ext cx="534377" cy="259045"/>
    <xdr:sp macro="" textlink="">
      <xdr:nvSpPr>
        <xdr:cNvPr id="459" name="土木費平均値テキスト"/>
        <xdr:cNvSpPr txBox="1"/>
      </xdr:nvSpPr>
      <xdr:spPr>
        <a:xfrm>
          <a:off x="10528300" y="1605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92774</xdr:rowOff>
    </xdr:from>
    <xdr:to>
      <xdr:col>14</xdr:col>
      <xdr:colOff>28575</xdr:colOff>
      <xdr:row>95</xdr:row>
      <xdr:rowOff>111340</xdr:rowOff>
    </xdr:to>
    <xdr:cxnSp macro="">
      <xdr:nvCxnSpPr>
        <xdr:cNvPr id="461" name="直線コネクタ 460"/>
        <xdr:cNvCxnSpPr/>
      </xdr:nvCxnSpPr>
      <xdr:spPr>
        <a:xfrm flipV="1">
          <a:off x="8750300" y="16380524"/>
          <a:ext cx="889000" cy="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49598</xdr:rowOff>
    </xdr:from>
    <xdr:ext cx="534377" cy="259045"/>
    <xdr:sp macro="" textlink="">
      <xdr:nvSpPr>
        <xdr:cNvPr id="463" name="テキスト ボックス 462"/>
        <xdr:cNvSpPr txBox="1"/>
      </xdr:nvSpPr>
      <xdr:spPr>
        <a:xfrm>
          <a:off x="9372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111340</xdr:rowOff>
    </xdr:from>
    <xdr:to>
      <xdr:col>12</xdr:col>
      <xdr:colOff>511175</xdr:colOff>
      <xdr:row>95</xdr:row>
      <xdr:rowOff>142011</xdr:rowOff>
    </xdr:to>
    <xdr:cxnSp macro="">
      <xdr:nvCxnSpPr>
        <xdr:cNvPr id="464" name="直線コネクタ 463"/>
        <xdr:cNvCxnSpPr/>
      </xdr:nvCxnSpPr>
      <xdr:spPr>
        <a:xfrm flipV="1">
          <a:off x="7861300" y="16399090"/>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67797</xdr:rowOff>
    </xdr:from>
    <xdr:ext cx="534377" cy="259045"/>
    <xdr:sp macro="" textlink="">
      <xdr:nvSpPr>
        <xdr:cNvPr id="466" name="テキスト ボックス 465"/>
        <xdr:cNvSpPr txBox="1"/>
      </xdr:nvSpPr>
      <xdr:spPr>
        <a:xfrm>
          <a:off x="8483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142011</xdr:rowOff>
    </xdr:from>
    <xdr:to>
      <xdr:col>11</xdr:col>
      <xdr:colOff>307975</xdr:colOff>
      <xdr:row>95</xdr:row>
      <xdr:rowOff>150457</xdr:rowOff>
    </xdr:to>
    <xdr:cxnSp macro="">
      <xdr:nvCxnSpPr>
        <xdr:cNvPr id="467" name="直線コネクタ 466"/>
        <xdr:cNvCxnSpPr/>
      </xdr:nvCxnSpPr>
      <xdr:spPr>
        <a:xfrm flipV="1">
          <a:off x="6972300" y="16429761"/>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17111</xdr:rowOff>
    </xdr:from>
    <xdr:ext cx="534377" cy="259045"/>
    <xdr:sp macro="" textlink="">
      <xdr:nvSpPr>
        <xdr:cNvPr id="469" name="テキスト ボックス 468"/>
        <xdr:cNvSpPr txBox="1"/>
      </xdr:nvSpPr>
      <xdr:spPr>
        <a:xfrm>
          <a:off x="7594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123792</xdr:rowOff>
    </xdr:from>
    <xdr:ext cx="534377" cy="259045"/>
    <xdr:sp macro="" textlink="">
      <xdr:nvSpPr>
        <xdr:cNvPr id="471" name="テキスト ボックス 470"/>
        <xdr:cNvSpPr txBox="1"/>
      </xdr:nvSpPr>
      <xdr:spPr>
        <a:xfrm>
          <a:off x="6705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137364</xdr:rowOff>
    </xdr:from>
    <xdr:to>
      <xdr:col>15</xdr:col>
      <xdr:colOff>231775</xdr:colOff>
      <xdr:row>95</xdr:row>
      <xdr:rowOff>67514</xdr:rowOff>
    </xdr:to>
    <xdr:sp macro="" textlink="">
      <xdr:nvSpPr>
        <xdr:cNvPr id="477" name="円/楕円 476"/>
        <xdr:cNvSpPr/>
      </xdr:nvSpPr>
      <xdr:spPr>
        <a:xfrm>
          <a:off x="10426700" y="162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115791</xdr:rowOff>
    </xdr:from>
    <xdr:ext cx="534377" cy="259045"/>
    <xdr:sp macro="" textlink="">
      <xdr:nvSpPr>
        <xdr:cNvPr id="478" name="土木費該当値テキスト"/>
        <xdr:cNvSpPr txBox="1"/>
      </xdr:nvSpPr>
      <xdr:spPr>
        <a:xfrm>
          <a:off x="10528300" y="162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56,184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41974</xdr:rowOff>
    </xdr:from>
    <xdr:to>
      <xdr:col>14</xdr:col>
      <xdr:colOff>79375</xdr:colOff>
      <xdr:row>95</xdr:row>
      <xdr:rowOff>143574</xdr:rowOff>
    </xdr:to>
    <xdr:sp macro="" textlink="">
      <xdr:nvSpPr>
        <xdr:cNvPr id="479" name="円/楕円 478"/>
        <xdr:cNvSpPr/>
      </xdr:nvSpPr>
      <xdr:spPr>
        <a:xfrm>
          <a:off x="9588500" y="163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134701</xdr:rowOff>
    </xdr:from>
    <xdr:ext cx="534377" cy="259045"/>
    <xdr:sp macro="" textlink="">
      <xdr:nvSpPr>
        <xdr:cNvPr id="480" name="テキスト ボックス 479"/>
        <xdr:cNvSpPr txBox="1"/>
      </xdr:nvSpPr>
      <xdr:spPr>
        <a:xfrm>
          <a:off x="9372111" y="164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60540</xdr:rowOff>
    </xdr:from>
    <xdr:to>
      <xdr:col>12</xdr:col>
      <xdr:colOff>561975</xdr:colOff>
      <xdr:row>95</xdr:row>
      <xdr:rowOff>162140</xdr:rowOff>
    </xdr:to>
    <xdr:sp macro="" textlink="">
      <xdr:nvSpPr>
        <xdr:cNvPr id="481" name="円/楕円 480"/>
        <xdr:cNvSpPr/>
      </xdr:nvSpPr>
      <xdr:spPr>
        <a:xfrm>
          <a:off x="8699500" y="163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153267</xdr:rowOff>
    </xdr:from>
    <xdr:ext cx="534377" cy="259045"/>
    <xdr:sp macro="" textlink="">
      <xdr:nvSpPr>
        <xdr:cNvPr id="482" name="テキスト ボックス 481"/>
        <xdr:cNvSpPr txBox="1"/>
      </xdr:nvSpPr>
      <xdr:spPr>
        <a:xfrm>
          <a:off x="8483111" y="1644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91211</xdr:rowOff>
    </xdr:from>
    <xdr:to>
      <xdr:col>11</xdr:col>
      <xdr:colOff>358775</xdr:colOff>
      <xdr:row>96</xdr:row>
      <xdr:rowOff>21361</xdr:rowOff>
    </xdr:to>
    <xdr:sp macro="" textlink="">
      <xdr:nvSpPr>
        <xdr:cNvPr id="483" name="円/楕円 482"/>
        <xdr:cNvSpPr/>
      </xdr:nvSpPr>
      <xdr:spPr>
        <a:xfrm>
          <a:off x="7810500" y="163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12488</xdr:rowOff>
    </xdr:from>
    <xdr:ext cx="534377" cy="259045"/>
    <xdr:sp macro="" textlink="">
      <xdr:nvSpPr>
        <xdr:cNvPr id="484" name="テキスト ボックス 483"/>
        <xdr:cNvSpPr txBox="1"/>
      </xdr:nvSpPr>
      <xdr:spPr>
        <a:xfrm>
          <a:off x="7594111" y="1647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99657</xdr:rowOff>
    </xdr:from>
    <xdr:to>
      <xdr:col>10</xdr:col>
      <xdr:colOff>155575</xdr:colOff>
      <xdr:row>96</xdr:row>
      <xdr:rowOff>29807</xdr:rowOff>
    </xdr:to>
    <xdr:sp macro="" textlink="">
      <xdr:nvSpPr>
        <xdr:cNvPr id="485" name="円/楕円 484"/>
        <xdr:cNvSpPr/>
      </xdr:nvSpPr>
      <xdr:spPr>
        <a:xfrm>
          <a:off x="6921500" y="163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20934</xdr:rowOff>
    </xdr:from>
    <xdr:ext cx="534377" cy="259045"/>
    <xdr:sp macro="" textlink="">
      <xdr:nvSpPr>
        <xdr:cNvPr id="486" name="テキスト ボックス 485"/>
        <xdr:cNvSpPr txBox="1"/>
      </xdr:nvSpPr>
      <xdr:spPr>
        <a:xfrm>
          <a:off x="6705111" y="164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82756</xdr:rowOff>
    </xdr:from>
    <xdr:to>
      <xdr:col>23</xdr:col>
      <xdr:colOff>517525</xdr:colOff>
      <xdr:row>33</xdr:row>
      <xdr:rowOff>168161</xdr:rowOff>
    </xdr:to>
    <xdr:cxnSp macro="">
      <xdr:nvCxnSpPr>
        <xdr:cNvPr id="513" name="直線コネクタ 512"/>
        <xdr:cNvCxnSpPr/>
      </xdr:nvCxnSpPr>
      <xdr:spPr>
        <a:xfrm>
          <a:off x="15481300" y="5740606"/>
          <a:ext cx="838200" cy="8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19504</xdr:rowOff>
    </xdr:from>
    <xdr:ext cx="534377" cy="259045"/>
    <xdr:sp macro="" textlink="">
      <xdr:nvSpPr>
        <xdr:cNvPr id="514" name="消防費平均値テキスト"/>
        <xdr:cNvSpPr txBox="1"/>
      </xdr:nvSpPr>
      <xdr:spPr>
        <a:xfrm>
          <a:off x="16370300" y="584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82756</xdr:rowOff>
    </xdr:from>
    <xdr:to>
      <xdr:col>22</xdr:col>
      <xdr:colOff>365125</xdr:colOff>
      <xdr:row>35</xdr:row>
      <xdr:rowOff>158834</xdr:rowOff>
    </xdr:to>
    <xdr:cxnSp macro="">
      <xdr:nvCxnSpPr>
        <xdr:cNvPr id="516" name="直線コネクタ 515"/>
        <xdr:cNvCxnSpPr/>
      </xdr:nvCxnSpPr>
      <xdr:spPr>
        <a:xfrm flipV="1">
          <a:off x="14592300" y="5740606"/>
          <a:ext cx="889000" cy="4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46364</xdr:rowOff>
    </xdr:from>
    <xdr:ext cx="534377" cy="259045"/>
    <xdr:sp macro="" textlink="">
      <xdr:nvSpPr>
        <xdr:cNvPr id="518" name="テキスト ボックス 517"/>
        <xdr:cNvSpPr txBox="1"/>
      </xdr:nvSpPr>
      <xdr:spPr>
        <a:xfrm>
          <a:off x="15214111" y="604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158834</xdr:rowOff>
    </xdr:from>
    <xdr:to>
      <xdr:col>21</xdr:col>
      <xdr:colOff>161925</xdr:colOff>
      <xdr:row>36</xdr:row>
      <xdr:rowOff>45128</xdr:rowOff>
    </xdr:to>
    <xdr:cxnSp macro="">
      <xdr:nvCxnSpPr>
        <xdr:cNvPr id="519" name="直線コネクタ 518"/>
        <xdr:cNvCxnSpPr/>
      </xdr:nvCxnSpPr>
      <xdr:spPr>
        <a:xfrm flipV="1">
          <a:off x="13703300" y="6159584"/>
          <a:ext cx="889000" cy="5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63580</xdr:rowOff>
    </xdr:from>
    <xdr:ext cx="534377" cy="259045"/>
    <xdr:sp macro="" textlink="">
      <xdr:nvSpPr>
        <xdr:cNvPr id="521" name="テキスト ボックス 520"/>
        <xdr:cNvSpPr txBox="1"/>
      </xdr:nvSpPr>
      <xdr:spPr>
        <a:xfrm>
          <a:off x="14325111" y="57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151816</xdr:rowOff>
    </xdr:from>
    <xdr:to>
      <xdr:col>19</xdr:col>
      <xdr:colOff>644525</xdr:colOff>
      <xdr:row>36</xdr:row>
      <xdr:rowOff>45128</xdr:rowOff>
    </xdr:to>
    <xdr:cxnSp macro="">
      <xdr:nvCxnSpPr>
        <xdr:cNvPr id="522" name="直線コネクタ 521"/>
        <xdr:cNvCxnSpPr/>
      </xdr:nvCxnSpPr>
      <xdr:spPr>
        <a:xfrm>
          <a:off x="12814300" y="6152566"/>
          <a:ext cx="889000" cy="6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149443</xdr:rowOff>
    </xdr:from>
    <xdr:ext cx="534377" cy="259045"/>
    <xdr:sp macro="" textlink="">
      <xdr:nvSpPr>
        <xdr:cNvPr id="524" name="テキスト ボックス 523"/>
        <xdr:cNvSpPr txBox="1"/>
      </xdr:nvSpPr>
      <xdr:spPr>
        <a:xfrm>
          <a:off x="13436111" y="58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167662</xdr:rowOff>
    </xdr:from>
    <xdr:ext cx="534377" cy="259045"/>
    <xdr:sp macro="" textlink="">
      <xdr:nvSpPr>
        <xdr:cNvPr id="526" name="テキスト ボックス 525"/>
        <xdr:cNvSpPr txBox="1"/>
      </xdr:nvSpPr>
      <xdr:spPr>
        <a:xfrm>
          <a:off x="12547111" y="58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117361</xdr:rowOff>
    </xdr:from>
    <xdr:to>
      <xdr:col>23</xdr:col>
      <xdr:colOff>568325</xdr:colOff>
      <xdr:row>34</xdr:row>
      <xdr:rowOff>47511</xdr:rowOff>
    </xdr:to>
    <xdr:sp macro="" textlink="">
      <xdr:nvSpPr>
        <xdr:cNvPr id="532" name="円/楕円 531"/>
        <xdr:cNvSpPr/>
      </xdr:nvSpPr>
      <xdr:spPr>
        <a:xfrm>
          <a:off x="16268700" y="577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140238</xdr:rowOff>
    </xdr:from>
    <xdr:ext cx="534377" cy="259045"/>
    <xdr:sp macro="" textlink="">
      <xdr:nvSpPr>
        <xdr:cNvPr id="533" name="消防費該当値テキスト"/>
        <xdr:cNvSpPr txBox="1"/>
      </xdr:nvSpPr>
      <xdr:spPr>
        <a:xfrm>
          <a:off x="16370300" y="562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36,255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31956</xdr:rowOff>
    </xdr:from>
    <xdr:to>
      <xdr:col>22</xdr:col>
      <xdr:colOff>415925</xdr:colOff>
      <xdr:row>33</xdr:row>
      <xdr:rowOff>133556</xdr:rowOff>
    </xdr:to>
    <xdr:sp macro="" textlink="">
      <xdr:nvSpPr>
        <xdr:cNvPr id="534" name="円/楕円 533"/>
        <xdr:cNvSpPr/>
      </xdr:nvSpPr>
      <xdr:spPr>
        <a:xfrm>
          <a:off x="15430500" y="56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150083</xdr:rowOff>
    </xdr:from>
    <xdr:ext cx="534377" cy="259045"/>
    <xdr:sp macro="" textlink="">
      <xdr:nvSpPr>
        <xdr:cNvPr id="535" name="テキスト ボックス 534"/>
        <xdr:cNvSpPr txBox="1"/>
      </xdr:nvSpPr>
      <xdr:spPr>
        <a:xfrm>
          <a:off x="15214111" y="54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108034</xdr:rowOff>
    </xdr:from>
    <xdr:to>
      <xdr:col>21</xdr:col>
      <xdr:colOff>212725</xdr:colOff>
      <xdr:row>36</xdr:row>
      <xdr:rowOff>38184</xdr:rowOff>
    </xdr:to>
    <xdr:sp macro="" textlink="">
      <xdr:nvSpPr>
        <xdr:cNvPr id="536" name="円/楕円 535"/>
        <xdr:cNvSpPr/>
      </xdr:nvSpPr>
      <xdr:spPr>
        <a:xfrm>
          <a:off x="14541500" y="61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29311</xdr:rowOff>
    </xdr:from>
    <xdr:ext cx="534377" cy="259045"/>
    <xdr:sp macro="" textlink="">
      <xdr:nvSpPr>
        <xdr:cNvPr id="537" name="テキスト ボックス 536"/>
        <xdr:cNvSpPr txBox="1"/>
      </xdr:nvSpPr>
      <xdr:spPr>
        <a:xfrm>
          <a:off x="14325111" y="620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165778</xdr:rowOff>
    </xdr:from>
    <xdr:to>
      <xdr:col>20</xdr:col>
      <xdr:colOff>9525</xdr:colOff>
      <xdr:row>36</xdr:row>
      <xdr:rowOff>95928</xdr:rowOff>
    </xdr:to>
    <xdr:sp macro="" textlink="">
      <xdr:nvSpPr>
        <xdr:cNvPr id="538" name="円/楕円 537"/>
        <xdr:cNvSpPr/>
      </xdr:nvSpPr>
      <xdr:spPr>
        <a:xfrm>
          <a:off x="13652500" y="61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87055</xdr:rowOff>
    </xdr:from>
    <xdr:ext cx="534377" cy="259045"/>
    <xdr:sp macro="" textlink="">
      <xdr:nvSpPr>
        <xdr:cNvPr id="539" name="テキスト ボックス 538"/>
        <xdr:cNvSpPr txBox="1"/>
      </xdr:nvSpPr>
      <xdr:spPr>
        <a:xfrm>
          <a:off x="13436111" y="62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101016</xdr:rowOff>
    </xdr:from>
    <xdr:to>
      <xdr:col>18</xdr:col>
      <xdr:colOff>492125</xdr:colOff>
      <xdr:row>36</xdr:row>
      <xdr:rowOff>31166</xdr:rowOff>
    </xdr:to>
    <xdr:sp macro="" textlink="">
      <xdr:nvSpPr>
        <xdr:cNvPr id="540" name="円/楕円 539"/>
        <xdr:cNvSpPr/>
      </xdr:nvSpPr>
      <xdr:spPr>
        <a:xfrm>
          <a:off x="12763500" y="61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22293</xdr:rowOff>
    </xdr:from>
    <xdr:ext cx="534377" cy="259045"/>
    <xdr:sp macro="" textlink="">
      <xdr:nvSpPr>
        <xdr:cNvPr id="541" name="テキスト ボックス 540"/>
        <xdr:cNvSpPr txBox="1"/>
      </xdr:nvSpPr>
      <xdr:spPr>
        <a:xfrm>
          <a:off x="12547111" y="61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1735</xdr:rowOff>
    </xdr:from>
    <xdr:to>
      <xdr:col>23</xdr:col>
      <xdr:colOff>517525</xdr:colOff>
      <xdr:row>58</xdr:row>
      <xdr:rowOff>120454</xdr:rowOff>
    </xdr:to>
    <xdr:cxnSp macro="">
      <xdr:nvCxnSpPr>
        <xdr:cNvPr id="573" name="直線コネクタ 572"/>
        <xdr:cNvCxnSpPr/>
      </xdr:nvCxnSpPr>
      <xdr:spPr>
        <a:xfrm flipV="1">
          <a:off x="15481300" y="9945835"/>
          <a:ext cx="8382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36361</xdr:rowOff>
    </xdr:from>
    <xdr:ext cx="534377" cy="259045"/>
    <xdr:sp macro="" textlink="">
      <xdr:nvSpPr>
        <xdr:cNvPr id="574" name="教育費平均値テキスト"/>
        <xdr:cNvSpPr txBox="1"/>
      </xdr:nvSpPr>
      <xdr:spPr>
        <a:xfrm>
          <a:off x="16370300" y="963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39867</xdr:rowOff>
    </xdr:from>
    <xdr:to>
      <xdr:col>22</xdr:col>
      <xdr:colOff>365125</xdr:colOff>
      <xdr:row>58</xdr:row>
      <xdr:rowOff>120454</xdr:rowOff>
    </xdr:to>
    <xdr:cxnSp macro="">
      <xdr:nvCxnSpPr>
        <xdr:cNvPr id="576" name="直線コネクタ 575"/>
        <xdr:cNvCxnSpPr/>
      </xdr:nvCxnSpPr>
      <xdr:spPr>
        <a:xfrm>
          <a:off x="14592300" y="9983967"/>
          <a:ext cx="889000" cy="8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168851</xdr:rowOff>
    </xdr:from>
    <xdr:ext cx="534377" cy="259045"/>
    <xdr:sp macro="" textlink="">
      <xdr:nvSpPr>
        <xdr:cNvPr id="578" name="テキスト ボックス 577"/>
        <xdr:cNvSpPr txBox="1"/>
      </xdr:nvSpPr>
      <xdr:spPr>
        <a:xfrm>
          <a:off x="15214111" y="95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39867</xdr:rowOff>
    </xdr:from>
    <xdr:to>
      <xdr:col>21</xdr:col>
      <xdr:colOff>161925</xdr:colOff>
      <xdr:row>58</xdr:row>
      <xdr:rowOff>144610</xdr:rowOff>
    </xdr:to>
    <xdr:cxnSp macro="">
      <xdr:nvCxnSpPr>
        <xdr:cNvPr id="579" name="直線コネクタ 578"/>
        <xdr:cNvCxnSpPr/>
      </xdr:nvCxnSpPr>
      <xdr:spPr>
        <a:xfrm flipV="1">
          <a:off x="13703300" y="9983967"/>
          <a:ext cx="889000" cy="10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131894</xdr:rowOff>
    </xdr:from>
    <xdr:ext cx="534377" cy="259045"/>
    <xdr:sp macro="" textlink="">
      <xdr:nvSpPr>
        <xdr:cNvPr id="581" name="テキスト ボックス 580"/>
        <xdr:cNvSpPr txBox="1"/>
      </xdr:nvSpPr>
      <xdr:spPr>
        <a:xfrm>
          <a:off x="14325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144610</xdr:rowOff>
    </xdr:from>
    <xdr:to>
      <xdr:col>19</xdr:col>
      <xdr:colOff>644525</xdr:colOff>
      <xdr:row>59</xdr:row>
      <xdr:rowOff>7558</xdr:rowOff>
    </xdr:to>
    <xdr:cxnSp macro="">
      <xdr:nvCxnSpPr>
        <xdr:cNvPr id="582" name="直線コネクタ 581"/>
        <xdr:cNvCxnSpPr/>
      </xdr:nvCxnSpPr>
      <xdr:spPr>
        <a:xfrm flipV="1">
          <a:off x="12814300" y="10088710"/>
          <a:ext cx="889000" cy="3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57958</xdr:rowOff>
    </xdr:from>
    <xdr:ext cx="534377" cy="259045"/>
    <xdr:sp macro="" textlink="">
      <xdr:nvSpPr>
        <xdr:cNvPr id="584" name="テキスト ボックス 583"/>
        <xdr:cNvSpPr txBox="1"/>
      </xdr:nvSpPr>
      <xdr:spPr>
        <a:xfrm>
          <a:off x="13436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33911</xdr:rowOff>
    </xdr:from>
    <xdr:ext cx="534377" cy="259045"/>
    <xdr:sp macro="" textlink="">
      <xdr:nvSpPr>
        <xdr:cNvPr id="586" name="テキスト ボックス 585"/>
        <xdr:cNvSpPr txBox="1"/>
      </xdr:nvSpPr>
      <xdr:spPr>
        <a:xfrm>
          <a:off x="12547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122385</xdr:rowOff>
    </xdr:from>
    <xdr:to>
      <xdr:col>23</xdr:col>
      <xdr:colOff>568325</xdr:colOff>
      <xdr:row>58</xdr:row>
      <xdr:rowOff>52535</xdr:rowOff>
    </xdr:to>
    <xdr:sp macro="" textlink="">
      <xdr:nvSpPr>
        <xdr:cNvPr id="592" name="円/楕円 591"/>
        <xdr:cNvSpPr/>
      </xdr:nvSpPr>
      <xdr:spPr>
        <a:xfrm>
          <a:off x="16268700" y="98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100812</xdr:rowOff>
    </xdr:from>
    <xdr:ext cx="534377" cy="259045"/>
    <xdr:sp macro="" textlink="">
      <xdr:nvSpPr>
        <xdr:cNvPr id="593" name="教育費該当値テキスト"/>
        <xdr:cNvSpPr txBox="1"/>
      </xdr:nvSpPr>
      <xdr:spPr>
        <a:xfrm>
          <a:off x="16370300" y="98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54,674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69654</xdr:rowOff>
    </xdr:from>
    <xdr:to>
      <xdr:col>22</xdr:col>
      <xdr:colOff>415925</xdr:colOff>
      <xdr:row>58</xdr:row>
      <xdr:rowOff>171254</xdr:rowOff>
    </xdr:to>
    <xdr:sp macro="" textlink="">
      <xdr:nvSpPr>
        <xdr:cNvPr id="594" name="円/楕円 593"/>
        <xdr:cNvSpPr/>
      </xdr:nvSpPr>
      <xdr:spPr>
        <a:xfrm>
          <a:off x="15430500" y="100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162381</xdr:rowOff>
    </xdr:from>
    <xdr:ext cx="534377" cy="259045"/>
    <xdr:sp macro="" textlink="">
      <xdr:nvSpPr>
        <xdr:cNvPr id="595" name="テキスト ボックス 594"/>
        <xdr:cNvSpPr txBox="1"/>
      </xdr:nvSpPr>
      <xdr:spPr>
        <a:xfrm>
          <a:off x="15214111" y="1010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160517</xdr:rowOff>
    </xdr:from>
    <xdr:to>
      <xdr:col>21</xdr:col>
      <xdr:colOff>212725</xdr:colOff>
      <xdr:row>58</xdr:row>
      <xdr:rowOff>90667</xdr:rowOff>
    </xdr:to>
    <xdr:sp macro="" textlink="">
      <xdr:nvSpPr>
        <xdr:cNvPr id="596" name="円/楕円 595"/>
        <xdr:cNvSpPr/>
      </xdr:nvSpPr>
      <xdr:spPr>
        <a:xfrm>
          <a:off x="14541500" y="993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81794</xdr:rowOff>
    </xdr:from>
    <xdr:ext cx="534377" cy="259045"/>
    <xdr:sp macro="" textlink="">
      <xdr:nvSpPr>
        <xdr:cNvPr id="597" name="テキスト ボックス 596"/>
        <xdr:cNvSpPr txBox="1"/>
      </xdr:nvSpPr>
      <xdr:spPr>
        <a:xfrm>
          <a:off x="14325111" y="100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93810</xdr:rowOff>
    </xdr:from>
    <xdr:to>
      <xdr:col>20</xdr:col>
      <xdr:colOff>9525</xdr:colOff>
      <xdr:row>59</xdr:row>
      <xdr:rowOff>23960</xdr:rowOff>
    </xdr:to>
    <xdr:sp macro="" textlink="">
      <xdr:nvSpPr>
        <xdr:cNvPr id="598" name="円/楕円 597"/>
        <xdr:cNvSpPr/>
      </xdr:nvSpPr>
      <xdr:spPr>
        <a:xfrm>
          <a:off x="13652500" y="100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15087</xdr:rowOff>
    </xdr:from>
    <xdr:ext cx="534377" cy="259045"/>
    <xdr:sp macro="" textlink="">
      <xdr:nvSpPr>
        <xdr:cNvPr id="599" name="テキスト ボックス 598"/>
        <xdr:cNvSpPr txBox="1"/>
      </xdr:nvSpPr>
      <xdr:spPr>
        <a:xfrm>
          <a:off x="13436111" y="101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128208</xdr:rowOff>
    </xdr:from>
    <xdr:to>
      <xdr:col>18</xdr:col>
      <xdr:colOff>492125</xdr:colOff>
      <xdr:row>59</xdr:row>
      <xdr:rowOff>58358</xdr:rowOff>
    </xdr:to>
    <xdr:sp macro="" textlink="">
      <xdr:nvSpPr>
        <xdr:cNvPr id="600" name="円/楕円 599"/>
        <xdr:cNvSpPr/>
      </xdr:nvSpPr>
      <xdr:spPr>
        <a:xfrm>
          <a:off x="12763500" y="100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49485</xdr:rowOff>
    </xdr:from>
    <xdr:ext cx="534377" cy="259045"/>
    <xdr:sp macro="" textlink="">
      <xdr:nvSpPr>
        <xdr:cNvPr id="601" name="テキスト ボックス 600"/>
        <xdr:cNvSpPr txBox="1"/>
      </xdr:nvSpPr>
      <xdr:spPr>
        <a:xfrm>
          <a:off x="12547111" y="101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97028</xdr:rowOff>
    </xdr:from>
    <xdr:to>
      <xdr:col>23</xdr:col>
      <xdr:colOff>517525</xdr:colOff>
      <xdr:row>79</xdr:row>
      <xdr:rowOff>98617</xdr:rowOff>
    </xdr:to>
    <xdr:cxnSp macro="">
      <xdr:nvCxnSpPr>
        <xdr:cNvPr id="632" name="直線コネクタ 631"/>
        <xdr:cNvCxnSpPr/>
      </xdr:nvCxnSpPr>
      <xdr:spPr>
        <a:xfrm>
          <a:off x="15481300" y="13641578"/>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3" name="災害復旧費平均値テキスト"/>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87057</xdr:rowOff>
    </xdr:from>
    <xdr:to>
      <xdr:col>22</xdr:col>
      <xdr:colOff>365125</xdr:colOff>
      <xdr:row>79</xdr:row>
      <xdr:rowOff>97028</xdr:rowOff>
    </xdr:to>
    <xdr:cxnSp macro="">
      <xdr:nvCxnSpPr>
        <xdr:cNvPr id="635" name="直線コネクタ 634"/>
        <xdr:cNvCxnSpPr/>
      </xdr:nvCxnSpPr>
      <xdr:spPr>
        <a:xfrm>
          <a:off x="14592300" y="13631607"/>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7" name="テキスト ボックス 636"/>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77553</xdr:rowOff>
    </xdr:from>
    <xdr:to>
      <xdr:col>21</xdr:col>
      <xdr:colOff>161925</xdr:colOff>
      <xdr:row>79</xdr:row>
      <xdr:rowOff>87057</xdr:rowOff>
    </xdr:to>
    <xdr:cxnSp macro="">
      <xdr:nvCxnSpPr>
        <xdr:cNvPr id="638" name="直線コネクタ 637"/>
        <xdr:cNvCxnSpPr/>
      </xdr:nvCxnSpPr>
      <xdr:spPr>
        <a:xfrm>
          <a:off x="13703300" y="13622103"/>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0" name="テキスト ボックス 639"/>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64959</xdr:rowOff>
    </xdr:from>
    <xdr:to>
      <xdr:col>19</xdr:col>
      <xdr:colOff>644525</xdr:colOff>
      <xdr:row>79</xdr:row>
      <xdr:rowOff>77553</xdr:rowOff>
    </xdr:to>
    <xdr:cxnSp macro="">
      <xdr:nvCxnSpPr>
        <xdr:cNvPr id="641" name="直線コネクタ 640"/>
        <xdr:cNvCxnSpPr/>
      </xdr:nvCxnSpPr>
      <xdr:spPr>
        <a:xfrm>
          <a:off x="12814300" y="13438059"/>
          <a:ext cx="889000" cy="18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3" name="テキスト ボックス 642"/>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45838</xdr:rowOff>
    </xdr:from>
    <xdr:ext cx="469744" cy="259045"/>
    <xdr:sp macro="" textlink="">
      <xdr:nvSpPr>
        <xdr:cNvPr id="645" name="テキスト ボックス 644"/>
        <xdr:cNvSpPr txBox="1"/>
      </xdr:nvSpPr>
      <xdr:spPr>
        <a:xfrm>
          <a:off x="12579427" y="135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47817</xdr:rowOff>
    </xdr:from>
    <xdr:to>
      <xdr:col>23</xdr:col>
      <xdr:colOff>568325</xdr:colOff>
      <xdr:row>79</xdr:row>
      <xdr:rowOff>149417</xdr:rowOff>
    </xdr:to>
    <xdr:sp macro="" textlink="">
      <xdr:nvSpPr>
        <xdr:cNvPr id="651" name="円/楕円 650"/>
        <xdr:cNvSpPr/>
      </xdr:nvSpPr>
      <xdr:spPr>
        <a:xfrm>
          <a:off x="162687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148828</xdr:rowOff>
    </xdr:from>
    <xdr:ext cx="313932" cy="259045"/>
    <xdr:sp macro="" textlink="">
      <xdr:nvSpPr>
        <xdr:cNvPr id="652" name="災害復旧費該当値テキスト"/>
        <xdr:cNvSpPr txBox="1"/>
      </xdr:nvSpPr>
      <xdr:spPr>
        <a:xfrm>
          <a:off x="16370300" y="135219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46228</xdr:rowOff>
    </xdr:from>
    <xdr:to>
      <xdr:col>22</xdr:col>
      <xdr:colOff>415925</xdr:colOff>
      <xdr:row>79</xdr:row>
      <xdr:rowOff>147828</xdr:rowOff>
    </xdr:to>
    <xdr:sp macro="" textlink="">
      <xdr:nvSpPr>
        <xdr:cNvPr id="653" name="円/楕円 652"/>
        <xdr:cNvSpPr/>
      </xdr:nvSpPr>
      <xdr:spPr>
        <a:xfrm>
          <a:off x="15430500" y="135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138955</xdr:rowOff>
    </xdr:from>
    <xdr:ext cx="378565" cy="259045"/>
    <xdr:sp macro="" textlink="">
      <xdr:nvSpPr>
        <xdr:cNvPr id="654" name="テキスト ボックス 653"/>
        <xdr:cNvSpPr txBox="1"/>
      </xdr:nvSpPr>
      <xdr:spPr>
        <a:xfrm>
          <a:off x="15292017" y="1368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36257</xdr:rowOff>
    </xdr:from>
    <xdr:to>
      <xdr:col>21</xdr:col>
      <xdr:colOff>212725</xdr:colOff>
      <xdr:row>79</xdr:row>
      <xdr:rowOff>137857</xdr:rowOff>
    </xdr:to>
    <xdr:sp macro="" textlink="">
      <xdr:nvSpPr>
        <xdr:cNvPr id="655" name="円/楕円 654"/>
        <xdr:cNvSpPr/>
      </xdr:nvSpPr>
      <xdr:spPr>
        <a:xfrm>
          <a:off x="14541500" y="135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128984</xdr:rowOff>
    </xdr:from>
    <xdr:ext cx="469744" cy="259045"/>
    <xdr:sp macro="" textlink="">
      <xdr:nvSpPr>
        <xdr:cNvPr id="656" name="テキスト ボックス 655"/>
        <xdr:cNvSpPr txBox="1"/>
      </xdr:nvSpPr>
      <xdr:spPr>
        <a:xfrm>
          <a:off x="14357427" y="1367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26753</xdr:rowOff>
    </xdr:from>
    <xdr:to>
      <xdr:col>20</xdr:col>
      <xdr:colOff>9525</xdr:colOff>
      <xdr:row>79</xdr:row>
      <xdr:rowOff>128353</xdr:rowOff>
    </xdr:to>
    <xdr:sp macro="" textlink="">
      <xdr:nvSpPr>
        <xdr:cNvPr id="657" name="円/楕円 656"/>
        <xdr:cNvSpPr/>
      </xdr:nvSpPr>
      <xdr:spPr>
        <a:xfrm>
          <a:off x="13652500" y="135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119480</xdr:rowOff>
    </xdr:from>
    <xdr:ext cx="469744" cy="259045"/>
    <xdr:sp macro="" textlink="">
      <xdr:nvSpPr>
        <xdr:cNvPr id="658" name="テキスト ボックス 657"/>
        <xdr:cNvSpPr txBox="1"/>
      </xdr:nvSpPr>
      <xdr:spPr>
        <a:xfrm>
          <a:off x="13468427" y="1366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14159</xdr:rowOff>
    </xdr:from>
    <xdr:to>
      <xdr:col>18</xdr:col>
      <xdr:colOff>492125</xdr:colOff>
      <xdr:row>78</xdr:row>
      <xdr:rowOff>115759</xdr:rowOff>
    </xdr:to>
    <xdr:sp macro="" textlink="">
      <xdr:nvSpPr>
        <xdr:cNvPr id="659" name="円/楕円 658"/>
        <xdr:cNvSpPr/>
      </xdr:nvSpPr>
      <xdr:spPr>
        <a:xfrm>
          <a:off x="12763500" y="133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132286</xdr:rowOff>
    </xdr:from>
    <xdr:ext cx="534377" cy="259045"/>
    <xdr:sp macro="" textlink="">
      <xdr:nvSpPr>
        <xdr:cNvPr id="660" name="テキスト ボックス 659"/>
        <xdr:cNvSpPr txBox="1"/>
      </xdr:nvSpPr>
      <xdr:spPr>
        <a:xfrm>
          <a:off x="12547111" y="131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130273</xdr:rowOff>
    </xdr:from>
    <xdr:to>
      <xdr:col>23</xdr:col>
      <xdr:colOff>517525</xdr:colOff>
      <xdr:row>93</xdr:row>
      <xdr:rowOff>142084</xdr:rowOff>
    </xdr:to>
    <xdr:cxnSp macro="">
      <xdr:nvCxnSpPr>
        <xdr:cNvPr id="691" name="直線コネクタ 690"/>
        <xdr:cNvCxnSpPr/>
      </xdr:nvCxnSpPr>
      <xdr:spPr>
        <a:xfrm flipV="1">
          <a:off x="15481300" y="16075123"/>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50868</xdr:rowOff>
    </xdr:from>
    <xdr:ext cx="534377" cy="259045"/>
    <xdr:sp macro="" textlink="">
      <xdr:nvSpPr>
        <xdr:cNvPr id="692" name="公債費平均値テキスト"/>
        <xdr:cNvSpPr txBox="1"/>
      </xdr:nvSpPr>
      <xdr:spPr>
        <a:xfrm>
          <a:off x="16370300" y="16167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142084</xdr:rowOff>
    </xdr:from>
    <xdr:to>
      <xdr:col>22</xdr:col>
      <xdr:colOff>365125</xdr:colOff>
      <xdr:row>94</xdr:row>
      <xdr:rowOff>17182</xdr:rowOff>
    </xdr:to>
    <xdr:cxnSp macro="">
      <xdr:nvCxnSpPr>
        <xdr:cNvPr id="694" name="直線コネクタ 693"/>
        <xdr:cNvCxnSpPr/>
      </xdr:nvCxnSpPr>
      <xdr:spPr>
        <a:xfrm flipV="1">
          <a:off x="14592300" y="16086934"/>
          <a:ext cx="889000" cy="4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127623</xdr:rowOff>
    </xdr:from>
    <xdr:ext cx="534377" cy="259045"/>
    <xdr:sp macro="" textlink="">
      <xdr:nvSpPr>
        <xdr:cNvPr id="696" name="テキスト ボックス 695"/>
        <xdr:cNvSpPr txBox="1"/>
      </xdr:nvSpPr>
      <xdr:spPr>
        <a:xfrm>
          <a:off x="15214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129587</xdr:rowOff>
    </xdr:from>
    <xdr:to>
      <xdr:col>21</xdr:col>
      <xdr:colOff>161925</xdr:colOff>
      <xdr:row>94</xdr:row>
      <xdr:rowOff>17182</xdr:rowOff>
    </xdr:to>
    <xdr:cxnSp macro="">
      <xdr:nvCxnSpPr>
        <xdr:cNvPr id="697" name="直線コネクタ 696"/>
        <xdr:cNvCxnSpPr/>
      </xdr:nvCxnSpPr>
      <xdr:spPr>
        <a:xfrm>
          <a:off x="13703300" y="16074437"/>
          <a:ext cx="889000" cy="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111817</xdr:rowOff>
    </xdr:from>
    <xdr:ext cx="534377" cy="259045"/>
    <xdr:sp macro="" textlink="">
      <xdr:nvSpPr>
        <xdr:cNvPr id="699" name="テキスト ボックス 698"/>
        <xdr:cNvSpPr txBox="1"/>
      </xdr:nvSpPr>
      <xdr:spPr>
        <a:xfrm>
          <a:off x="14325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31114</xdr:rowOff>
    </xdr:from>
    <xdr:to>
      <xdr:col>19</xdr:col>
      <xdr:colOff>644525</xdr:colOff>
      <xdr:row>93</xdr:row>
      <xdr:rowOff>129587</xdr:rowOff>
    </xdr:to>
    <xdr:cxnSp macro="">
      <xdr:nvCxnSpPr>
        <xdr:cNvPr id="700" name="直線コネクタ 699"/>
        <xdr:cNvCxnSpPr/>
      </xdr:nvCxnSpPr>
      <xdr:spPr>
        <a:xfrm>
          <a:off x="12814300" y="15975964"/>
          <a:ext cx="889000" cy="9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95510</xdr:rowOff>
    </xdr:from>
    <xdr:ext cx="534377" cy="259045"/>
    <xdr:sp macro="" textlink="">
      <xdr:nvSpPr>
        <xdr:cNvPr id="702" name="テキスト ボックス 701"/>
        <xdr:cNvSpPr txBox="1"/>
      </xdr:nvSpPr>
      <xdr:spPr>
        <a:xfrm>
          <a:off x="13436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92429</xdr:rowOff>
    </xdr:from>
    <xdr:ext cx="534377" cy="259045"/>
    <xdr:sp macro="" textlink="">
      <xdr:nvSpPr>
        <xdr:cNvPr id="704" name="テキスト ボックス 703"/>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79473</xdr:rowOff>
    </xdr:from>
    <xdr:to>
      <xdr:col>23</xdr:col>
      <xdr:colOff>568325</xdr:colOff>
      <xdr:row>94</xdr:row>
      <xdr:rowOff>9623</xdr:rowOff>
    </xdr:to>
    <xdr:sp macro="" textlink="">
      <xdr:nvSpPr>
        <xdr:cNvPr id="710" name="円/楕円 709"/>
        <xdr:cNvSpPr/>
      </xdr:nvSpPr>
      <xdr:spPr>
        <a:xfrm>
          <a:off x="16268700" y="1602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102350</xdr:rowOff>
    </xdr:from>
    <xdr:ext cx="534377" cy="259045"/>
    <xdr:sp macro="" textlink="">
      <xdr:nvSpPr>
        <xdr:cNvPr id="711" name="公債費該当値テキスト"/>
        <xdr:cNvSpPr txBox="1"/>
      </xdr:nvSpPr>
      <xdr:spPr>
        <a:xfrm>
          <a:off x="16370300" y="1587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91,616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91284</xdr:rowOff>
    </xdr:from>
    <xdr:to>
      <xdr:col>22</xdr:col>
      <xdr:colOff>415925</xdr:colOff>
      <xdr:row>94</xdr:row>
      <xdr:rowOff>21434</xdr:rowOff>
    </xdr:to>
    <xdr:sp macro="" textlink="">
      <xdr:nvSpPr>
        <xdr:cNvPr id="712" name="円/楕円 711"/>
        <xdr:cNvSpPr/>
      </xdr:nvSpPr>
      <xdr:spPr>
        <a:xfrm>
          <a:off x="15430500" y="160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37961</xdr:rowOff>
    </xdr:from>
    <xdr:ext cx="534377" cy="259045"/>
    <xdr:sp macro="" textlink="">
      <xdr:nvSpPr>
        <xdr:cNvPr id="713" name="テキスト ボックス 712"/>
        <xdr:cNvSpPr txBox="1"/>
      </xdr:nvSpPr>
      <xdr:spPr>
        <a:xfrm>
          <a:off x="15214111" y="1581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90,531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137832</xdr:rowOff>
    </xdr:from>
    <xdr:to>
      <xdr:col>21</xdr:col>
      <xdr:colOff>212725</xdr:colOff>
      <xdr:row>94</xdr:row>
      <xdr:rowOff>67982</xdr:rowOff>
    </xdr:to>
    <xdr:sp macro="" textlink="">
      <xdr:nvSpPr>
        <xdr:cNvPr id="714" name="円/楕円 713"/>
        <xdr:cNvSpPr/>
      </xdr:nvSpPr>
      <xdr:spPr>
        <a:xfrm>
          <a:off x="14541500" y="160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84509</xdr:rowOff>
    </xdr:from>
    <xdr:ext cx="534377" cy="259045"/>
    <xdr:sp macro="" textlink="">
      <xdr:nvSpPr>
        <xdr:cNvPr id="715" name="テキスト ボックス 714"/>
        <xdr:cNvSpPr txBox="1"/>
      </xdr:nvSpPr>
      <xdr:spPr>
        <a:xfrm>
          <a:off x="14325111" y="158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86,255</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78787</xdr:rowOff>
    </xdr:from>
    <xdr:to>
      <xdr:col>20</xdr:col>
      <xdr:colOff>9525</xdr:colOff>
      <xdr:row>94</xdr:row>
      <xdr:rowOff>8937</xdr:rowOff>
    </xdr:to>
    <xdr:sp macro="" textlink="">
      <xdr:nvSpPr>
        <xdr:cNvPr id="716" name="円/楕円 715"/>
        <xdr:cNvSpPr/>
      </xdr:nvSpPr>
      <xdr:spPr>
        <a:xfrm>
          <a:off x="13652500" y="1602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25464</xdr:rowOff>
    </xdr:from>
    <xdr:ext cx="534377" cy="259045"/>
    <xdr:sp macro="" textlink="">
      <xdr:nvSpPr>
        <xdr:cNvPr id="717" name="テキスト ボックス 716"/>
        <xdr:cNvSpPr txBox="1"/>
      </xdr:nvSpPr>
      <xdr:spPr>
        <a:xfrm>
          <a:off x="13436111" y="1579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91,679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151764</xdr:rowOff>
    </xdr:from>
    <xdr:to>
      <xdr:col>18</xdr:col>
      <xdr:colOff>492125</xdr:colOff>
      <xdr:row>93</xdr:row>
      <xdr:rowOff>81914</xdr:rowOff>
    </xdr:to>
    <xdr:sp macro="" textlink="">
      <xdr:nvSpPr>
        <xdr:cNvPr id="718" name="円/楕円 717"/>
        <xdr:cNvSpPr/>
      </xdr:nvSpPr>
      <xdr:spPr>
        <a:xfrm>
          <a:off x="12763500" y="159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98441</xdr:rowOff>
    </xdr:from>
    <xdr:ext cx="599010" cy="259045"/>
    <xdr:sp macro="" textlink="">
      <xdr:nvSpPr>
        <xdr:cNvPr id="719" name="テキスト ボックス 718"/>
        <xdr:cNvSpPr txBox="1"/>
      </xdr:nvSpPr>
      <xdr:spPr>
        <a:xfrm>
          <a:off x="12514794" y="1570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1" name="直線コネクタ 740"/>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4" name="諸支出金最大値テキスト"/>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5" name="直線コネクタ 744"/>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7" name="諸支出金平均値テキスト"/>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8" name="フローチャート : 判断 747"/>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0" name="フローチャート : 判断 749"/>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83583</xdr:rowOff>
    </xdr:from>
    <xdr:ext cx="313932" cy="259045"/>
    <xdr:sp macro="" textlink="">
      <xdr:nvSpPr>
        <xdr:cNvPr id="751" name="テキスト ボックス 750"/>
        <xdr:cNvSpPr txBox="1"/>
      </xdr:nvSpPr>
      <xdr:spPr>
        <a:xfrm>
          <a:off x="21166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3" name="フローチャート : 判断 752"/>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1287</xdr:rowOff>
    </xdr:from>
    <xdr:ext cx="313932" cy="259045"/>
    <xdr:sp macro="" textlink="">
      <xdr:nvSpPr>
        <xdr:cNvPr id="754" name="テキスト ボックス 753"/>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6" name="フローチャート : 判断 755"/>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8145</xdr:rowOff>
    </xdr:from>
    <xdr:ext cx="378565" cy="259045"/>
    <xdr:sp macro="" textlink="">
      <xdr:nvSpPr>
        <xdr:cNvPr id="757" name="テキスト ボックス 756"/>
        <xdr:cNvSpPr txBox="1"/>
      </xdr:nvSpPr>
      <xdr:spPr>
        <a:xfrm>
          <a:off x="19356017" y="49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58" name="フローチャート : 判断 757"/>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51579</xdr:rowOff>
    </xdr:from>
    <xdr:ext cx="313932" cy="259045"/>
    <xdr:sp macro="" textlink="">
      <xdr:nvSpPr>
        <xdr:cNvPr id="759" name="テキスト ボックス 758"/>
        <xdr:cNvSpPr txBox="1"/>
      </xdr:nvSpPr>
      <xdr:spPr>
        <a:xfrm>
          <a:off x="18499333" y="6223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6" name="諸支出金該当値テキスト"/>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農林水産業費は、住民一人当たり</a:t>
          </a:r>
          <a:r>
            <a:rPr kumimoji="1" lang="ja-JP" altLang="en-US" sz="1100">
              <a:solidFill>
                <a:sysClr val="windowText" lastClr="000000"/>
              </a:solidFill>
              <a:effectLst/>
              <a:latin typeface="+mn-lt"/>
              <a:ea typeface="+mn-ea"/>
              <a:cs typeface="+mn-cs"/>
            </a:rPr>
            <a:t>８８，３５０</a:t>
          </a:r>
          <a:r>
            <a:rPr kumimoji="1" lang="ja-JP" altLang="ja-JP" sz="1100">
              <a:solidFill>
                <a:sysClr val="windowText" lastClr="000000"/>
              </a:solidFill>
              <a:effectLst/>
              <a:latin typeface="+mn-lt"/>
              <a:ea typeface="+mn-ea"/>
              <a:cs typeface="+mn-cs"/>
            </a:rPr>
            <a:t>円となっており、類似団体内平均と比べ</a:t>
          </a:r>
          <a:r>
            <a:rPr kumimoji="1" lang="ja-JP" altLang="en-US" sz="1100">
              <a:solidFill>
                <a:sysClr val="windowText" lastClr="000000"/>
              </a:solidFill>
              <a:effectLst/>
              <a:latin typeface="+mn-lt"/>
              <a:ea typeface="+mn-ea"/>
              <a:cs typeface="+mn-cs"/>
            </a:rPr>
            <a:t>２８，７５３</a:t>
          </a:r>
          <a:r>
            <a:rPr kumimoji="1" lang="ja-JP" altLang="ja-JP" sz="1100">
              <a:solidFill>
                <a:sysClr val="windowText" lastClr="000000"/>
              </a:solidFill>
              <a:effectLst/>
              <a:latin typeface="+mn-lt"/>
              <a:ea typeface="+mn-ea"/>
              <a:cs typeface="+mn-cs"/>
            </a:rPr>
            <a:t>円、鳥取県平均と比べ</a:t>
          </a:r>
          <a:r>
            <a:rPr kumimoji="1" lang="ja-JP" altLang="en-US" sz="1100">
              <a:solidFill>
                <a:sysClr val="windowText" lastClr="000000"/>
              </a:solidFill>
              <a:effectLst/>
              <a:latin typeface="+mn-lt"/>
              <a:ea typeface="+mn-ea"/>
              <a:cs typeface="+mn-cs"/>
            </a:rPr>
            <a:t>５９，７８６</a:t>
          </a:r>
          <a:r>
            <a:rPr kumimoji="1" lang="ja-JP" altLang="ja-JP" sz="1100">
              <a:solidFill>
                <a:sysClr val="windowText" lastClr="000000"/>
              </a:solidFill>
              <a:effectLst/>
              <a:latin typeface="+mn-lt"/>
              <a:ea typeface="+mn-ea"/>
              <a:cs typeface="+mn-cs"/>
            </a:rPr>
            <a:t>円一人当たりコストが高くなっている。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近年農林水産業に力を入れていることにより、農林水産関係の補助金が伸びていること</a:t>
          </a:r>
          <a:r>
            <a:rPr kumimoji="1" lang="ja-JP" altLang="en-US" sz="1100">
              <a:solidFill>
                <a:sysClr val="windowText" lastClr="000000"/>
              </a:solidFill>
              <a:effectLst/>
              <a:latin typeface="+mn-lt"/>
              <a:ea typeface="+mn-ea"/>
              <a:cs typeface="+mn-cs"/>
            </a:rPr>
            <a:t>が住民一人当たりコストが高い要因である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教育</a:t>
          </a:r>
          <a:r>
            <a:rPr kumimoji="1" lang="ja-JP" altLang="ja-JP" sz="1100" b="0" i="0" baseline="0">
              <a:solidFill>
                <a:sysClr val="windowText" lastClr="000000"/>
              </a:solidFill>
              <a:effectLst/>
              <a:latin typeface="+mn-lt"/>
              <a:ea typeface="+mn-ea"/>
              <a:cs typeface="+mn-cs"/>
            </a:rPr>
            <a:t>費は、前年度比</a:t>
          </a:r>
          <a:r>
            <a:rPr kumimoji="1" lang="ja-JP" altLang="en-US" sz="1100" b="0" i="0" baseline="0">
              <a:solidFill>
                <a:sysClr val="windowText" lastClr="000000"/>
              </a:solidFill>
              <a:effectLst/>
              <a:latin typeface="+mn-lt"/>
              <a:ea typeface="+mn-ea"/>
              <a:cs typeface="+mn-cs"/>
            </a:rPr>
            <a:t>１０，９０６</a:t>
          </a:r>
          <a:r>
            <a:rPr kumimoji="1" lang="ja-JP" altLang="ja-JP" sz="1100" b="0" i="0" baseline="0">
              <a:solidFill>
                <a:sysClr val="windowText" lastClr="000000"/>
              </a:solidFill>
              <a:effectLst/>
              <a:latin typeface="+mn-lt"/>
              <a:ea typeface="+mn-ea"/>
              <a:cs typeface="+mn-cs"/>
            </a:rPr>
            <a:t>円増の</a:t>
          </a:r>
          <a:r>
            <a:rPr kumimoji="1" lang="ja-JP" altLang="en-US" sz="1100" b="0" i="0" baseline="0">
              <a:solidFill>
                <a:sysClr val="windowText" lastClr="000000"/>
              </a:solidFill>
              <a:effectLst/>
              <a:latin typeface="+mn-lt"/>
              <a:ea typeface="+mn-ea"/>
              <a:cs typeface="+mn-cs"/>
            </a:rPr>
            <a:t>５４，６７４</a:t>
          </a:r>
          <a:r>
            <a:rPr kumimoji="1" lang="ja-JP" altLang="ja-JP" sz="1100" b="0" i="0" baseline="0">
              <a:solidFill>
                <a:sysClr val="windowText" lastClr="000000"/>
              </a:solidFill>
              <a:effectLst/>
              <a:latin typeface="+mn-lt"/>
              <a:ea typeface="+mn-ea"/>
              <a:cs typeface="+mn-cs"/>
            </a:rPr>
            <a:t>円となっている。これは</a:t>
          </a:r>
          <a:r>
            <a:rPr kumimoji="1" lang="ja-JP" altLang="en-US" sz="1100" b="0" i="0" baseline="0">
              <a:solidFill>
                <a:sysClr val="windowText" lastClr="000000"/>
              </a:solidFill>
              <a:effectLst/>
              <a:latin typeface="+mn-lt"/>
              <a:ea typeface="+mn-ea"/>
              <a:cs typeface="+mn-cs"/>
            </a:rPr>
            <a:t>大山中学校大規模改修工事</a:t>
          </a:r>
          <a:r>
            <a:rPr kumimoji="1" lang="ja-JP" altLang="ja-JP" sz="1100" b="0" i="0" baseline="0">
              <a:solidFill>
                <a:sysClr val="windowText" lastClr="000000"/>
              </a:solidFill>
              <a:effectLst/>
              <a:latin typeface="+mn-lt"/>
              <a:ea typeface="+mn-ea"/>
              <a:cs typeface="+mn-cs"/>
            </a:rPr>
            <a:t>に伴う普通建設事業費が増加したことが主な要因である。</a:t>
          </a:r>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前年度と同様に財政調整基金の元金積立ては行わなかったが、基金の有価証券（債券）運用により基金利息が増となったため、財政調整基金の積立額が増となったため、財政調整基金残高の標準財政規模比が前年度と比べ</a:t>
          </a:r>
          <a:r>
            <a:rPr kumimoji="1" lang="en-US" altLang="ja-JP" sz="1100">
              <a:solidFill>
                <a:sysClr val="windowText" lastClr="000000"/>
              </a:solidFill>
              <a:effectLst/>
              <a:latin typeface="+mn-lt"/>
              <a:ea typeface="+mn-ea"/>
              <a:cs typeface="+mn-cs"/>
            </a:rPr>
            <a:t>0.84</a:t>
          </a:r>
          <a:r>
            <a:rPr kumimoji="1" lang="ja-JP" altLang="en-US" sz="1100">
              <a:solidFill>
                <a:sysClr val="windowText" lastClr="000000"/>
              </a:solidFill>
              <a:effectLst/>
              <a:latin typeface="+mn-lt"/>
              <a:ea typeface="+mn-ea"/>
              <a:cs typeface="+mn-cs"/>
            </a:rPr>
            <a:t>％増となっている。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合併算定替措置の縮減による普通交付税の減に加え、大雪に伴う除雪経費など維持補修費の大幅な増や障害者関係の扶助費の伸びにより実質収支額が</a:t>
          </a:r>
          <a:r>
            <a:rPr kumimoji="1" lang="en-US" altLang="ja-JP" sz="1100">
              <a:solidFill>
                <a:sysClr val="windowText" lastClr="000000"/>
              </a:solidFill>
              <a:effectLst/>
              <a:latin typeface="+mn-lt"/>
              <a:ea typeface="+mn-ea"/>
              <a:cs typeface="+mn-cs"/>
            </a:rPr>
            <a:t>1.14</a:t>
          </a:r>
          <a:r>
            <a:rPr kumimoji="1" lang="ja-JP" altLang="en-US" sz="1100">
              <a:solidFill>
                <a:sysClr val="windowText" lastClr="000000"/>
              </a:solidFill>
              <a:effectLst/>
              <a:latin typeface="+mn-lt"/>
              <a:ea typeface="+mn-ea"/>
              <a:cs typeface="+mn-cs"/>
            </a:rPr>
            <a:t>％の減となるとともに、実質単年度収支についても</a:t>
          </a:r>
          <a:r>
            <a:rPr kumimoji="1" lang="en-US" altLang="ja-JP" sz="1100">
              <a:solidFill>
                <a:sysClr val="windowText" lastClr="000000"/>
              </a:solidFill>
              <a:effectLst/>
              <a:latin typeface="+mn-lt"/>
              <a:ea typeface="+mn-ea"/>
              <a:cs typeface="+mn-cs"/>
            </a:rPr>
            <a:t>3.86</a:t>
          </a:r>
          <a:r>
            <a:rPr kumimoji="1" lang="ja-JP" altLang="en-US" sz="1100">
              <a:solidFill>
                <a:sysClr val="windowText" lastClr="000000"/>
              </a:solidFill>
              <a:effectLst/>
              <a:latin typeface="+mn-lt"/>
              <a:ea typeface="+mn-ea"/>
              <a:cs typeface="+mn-cs"/>
            </a:rPr>
            <a:t>％減となり赤字に転じる結果となった。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今後実質赤字が生じないよう、経常経費の圧縮を図るとともに、町税等の収入確保に努める。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前年度同様平成</a:t>
          </a:r>
          <a:r>
            <a:rPr kumimoji="1" lang="ja-JP" altLang="en-US" sz="1100" b="0" i="0" baseline="0">
              <a:solidFill>
                <a:sysClr val="windowText" lastClr="000000"/>
              </a:solidFill>
              <a:effectLst/>
              <a:latin typeface="+mn-lt"/>
              <a:ea typeface="+mn-ea"/>
              <a:cs typeface="+mn-cs"/>
            </a:rPr>
            <a:t>２８</a:t>
          </a:r>
          <a:r>
            <a:rPr kumimoji="1" lang="ja-JP" altLang="ja-JP" sz="1100" b="0" i="0" baseline="0">
              <a:solidFill>
                <a:sysClr val="windowText" lastClr="000000"/>
              </a:solidFill>
              <a:effectLst/>
              <a:latin typeface="+mn-lt"/>
              <a:ea typeface="+mn-ea"/>
              <a:cs typeface="+mn-cs"/>
            </a:rPr>
            <a:t>年度もすべての会計で黒字決算となっている。</a:t>
          </a:r>
          <a:r>
            <a:rPr lang="ja-JP" altLang="ja-JP" sz="1100" b="0" i="0" baseline="0">
              <a:solidFill>
                <a:sysClr val="windowText" lastClr="000000"/>
              </a:solidFill>
              <a:effectLst/>
              <a:latin typeface="+mn-lt"/>
              <a:ea typeface="+mn-ea"/>
              <a:cs typeface="+mn-cs"/>
            </a:rPr>
            <a:t>今後も赤字決算を出すことのないよう、健全な財政運営の取り組みを図る。</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　国民健康保険特別会計</a:t>
          </a:r>
          <a:r>
            <a:rPr kumimoji="1" lang="ja-JP" altLang="en-US" sz="1100" b="0" i="0" baseline="0">
              <a:solidFill>
                <a:sysClr val="windowText" lastClr="000000"/>
              </a:solidFill>
              <a:effectLst/>
              <a:latin typeface="+mn-lt"/>
              <a:ea typeface="+mn-ea"/>
              <a:cs typeface="+mn-cs"/>
            </a:rPr>
            <a:t>は、想定されていた</a:t>
          </a:r>
          <a:r>
            <a:rPr kumimoji="1" lang="ja-JP" altLang="ja-JP" sz="1100" b="0" i="0" baseline="0">
              <a:solidFill>
                <a:sysClr val="windowText" lastClr="000000"/>
              </a:solidFill>
              <a:effectLst/>
              <a:latin typeface="+mn-lt"/>
              <a:ea typeface="+mn-ea"/>
              <a:cs typeface="+mn-cs"/>
            </a:rPr>
            <a:t>基金の底つきは、</a:t>
          </a:r>
          <a:r>
            <a:rPr kumimoji="1" lang="ja-JP" altLang="en-US" sz="1100" b="0" i="0" baseline="0">
              <a:solidFill>
                <a:sysClr val="windowText" lastClr="000000"/>
              </a:solidFill>
              <a:effectLst/>
              <a:latin typeface="+mn-lt"/>
              <a:ea typeface="+mn-ea"/>
              <a:cs typeface="+mn-cs"/>
            </a:rPr>
            <a:t>国保税等の収入増により</a:t>
          </a:r>
          <a:r>
            <a:rPr kumimoji="1" lang="ja-JP" altLang="ja-JP" sz="1100" b="0" i="0" baseline="0">
              <a:solidFill>
                <a:sysClr val="windowText" lastClr="000000"/>
              </a:solidFill>
              <a:effectLst/>
              <a:latin typeface="+mn-lt"/>
              <a:ea typeface="+mn-ea"/>
              <a:cs typeface="+mn-cs"/>
            </a:rPr>
            <a:t>回避されたが、国民健康保険特別会計の好転が考えにくいことから、今後赤字補てん繰出しが発生することが想定されるなど、一般会計繰出金の増などの影響が見込まれる。</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　また、公共下水道・農業集落排水事業特別会計は、施設の老朽化が進み、長寿命化対策事業を行っており、今後工事の実施により起債借入償還額が増加することが見込まれる。このため料金水準の適正化による歳入の確保を図るとともに、人口減少が予想される状況を考慮し、施設の統廃合等による施設の更新経費・維持管理経費等の歳出経費削減を進めていく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lt"/>
              <a:ea typeface="+mn-ea"/>
              <a:cs typeface="+mn-cs"/>
            </a:rPr>
            <a:t>　普通会計の元利償還金は、前年度と横ばいで推移している。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公営企業の元利償還に対する繰入金は、下水道事業の繰出基準の適正化により、前年度と比べて約８，７００万円の増となっている。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これらの要因により、実質公債費比率の分子は前年度比７，３００万円増加した。</a:t>
          </a:r>
          <a:endParaRPr kumimoji="1" lang="en-US" altLang="ja-JP" sz="1300">
            <a:solidFill>
              <a:sysClr val="windowText" lastClr="00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lt"/>
              <a:ea typeface="+mn-ea"/>
              <a:cs typeface="+mn-cs"/>
            </a:rPr>
            <a:t>　下水道事業の繰出基準の適正化により公営企業債等繰入見込額が約４，８００万円増となったが、普通会計の地方債残高が前年度に比べ約８，９００万円の減となったこと、退職手当負担見込額が約３億９，０００万円減となったことが主な要因となり、将来負担額は前年度と比べ約４億８，０００万円減となっ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また、基金積立が伸びていて充当可能基金は前年度比約７，５００万円の増となっているが、下水道の地方債残高の減が主な要因となり将来の基準財政需要額算入見込額は約４億２，５００万円の減となっ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これらの要因により将来負担比率の分子部分は約１億１，０００万円減少している。</a:t>
          </a:r>
          <a:endParaRPr kumimoji="1" lang="en-US" altLang="ja-JP" sz="13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11890856</v>
      </c>
      <c r="BO4" s="351"/>
      <c r="BP4" s="351"/>
      <c r="BQ4" s="351"/>
      <c r="BR4" s="351"/>
      <c r="BS4" s="351"/>
      <c r="BT4" s="351"/>
      <c r="BU4" s="352"/>
      <c r="BV4" s="350">
        <v>11432834</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7.1</v>
      </c>
      <c r="CU4" s="357"/>
      <c r="CV4" s="357"/>
      <c r="CW4" s="357"/>
      <c r="CX4" s="357"/>
      <c r="CY4" s="357"/>
      <c r="CZ4" s="357"/>
      <c r="DA4" s="358"/>
      <c r="DB4" s="356">
        <v>8.3000000000000007</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11094190</v>
      </c>
      <c r="BO5" s="388"/>
      <c r="BP5" s="388"/>
      <c r="BQ5" s="388"/>
      <c r="BR5" s="388"/>
      <c r="BS5" s="388"/>
      <c r="BT5" s="388"/>
      <c r="BU5" s="389"/>
      <c r="BV5" s="387">
        <v>10675517</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91.8</v>
      </c>
      <c r="CU5" s="385"/>
      <c r="CV5" s="385"/>
      <c r="CW5" s="385"/>
      <c r="CX5" s="385"/>
      <c r="CY5" s="385"/>
      <c r="CZ5" s="385"/>
      <c r="DA5" s="386"/>
      <c r="DB5" s="384">
        <v>85.5</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796666</v>
      </c>
      <c r="BO6" s="388"/>
      <c r="BP6" s="388"/>
      <c r="BQ6" s="388"/>
      <c r="BR6" s="388"/>
      <c r="BS6" s="388"/>
      <c r="BT6" s="388"/>
      <c r="BU6" s="389"/>
      <c r="BV6" s="387">
        <v>757317</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95.6</v>
      </c>
      <c r="CU6" s="425"/>
      <c r="CV6" s="425"/>
      <c r="CW6" s="425"/>
      <c r="CX6" s="425"/>
      <c r="CY6" s="425"/>
      <c r="CZ6" s="425"/>
      <c r="DA6" s="426"/>
      <c r="DB6" s="424">
        <v>89.4</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286803</v>
      </c>
      <c r="BO7" s="388"/>
      <c r="BP7" s="388"/>
      <c r="BQ7" s="388"/>
      <c r="BR7" s="388"/>
      <c r="BS7" s="388"/>
      <c r="BT7" s="388"/>
      <c r="BU7" s="389"/>
      <c r="BV7" s="387">
        <v>149148</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7163351</v>
      </c>
      <c r="CU7" s="388"/>
      <c r="CV7" s="388"/>
      <c r="CW7" s="388"/>
      <c r="CX7" s="388"/>
      <c r="CY7" s="388"/>
      <c r="CZ7" s="388"/>
      <c r="DA7" s="389"/>
      <c r="DB7" s="387">
        <v>7360776</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509863</v>
      </c>
      <c r="BO8" s="388"/>
      <c r="BP8" s="388"/>
      <c r="BQ8" s="388"/>
      <c r="BR8" s="388"/>
      <c r="BS8" s="388"/>
      <c r="BT8" s="388"/>
      <c r="BU8" s="389"/>
      <c r="BV8" s="387">
        <v>608169</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0.26</v>
      </c>
      <c r="CU8" s="428"/>
      <c r="CV8" s="428"/>
      <c r="CW8" s="428"/>
      <c r="CX8" s="428"/>
      <c r="CY8" s="428"/>
      <c r="CZ8" s="428"/>
      <c r="DA8" s="429"/>
      <c r="DB8" s="427">
        <v>0.26</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16470</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-98306</v>
      </c>
      <c r="BO9" s="388"/>
      <c r="BP9" s="388"/>
      <c r="BQ9" s="388"/>
      <c r="BR9" s="388"/>
      <c r="BS9" s="388"/>
      <c r="BT9" s="388"/>
      <c r="BU9" s="389"/>
      <c r="BV9" s="387">
        <v>190346</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17.5</v>
      </c>
      <c r="CU9" s="385"/>
      <c r="CV9" s="385"/>
      <c r="CW9" s="385"/>
      <c r="CX9" s="385"/>
      <c r="CY9" s="385"/>
      <c r="CZ9" s="385"/>
      <c r="DA9" s="386"/>
      <c r="DB9" s="384">
        <v>17.5</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17491</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11672</v>
      </c>
      <c r="BO10" s="388"/>
      <c r="BP10" s="388"/>
      <c r="BQ10" s="388"/>
      <c r="BR10" s="388"/>
      <c r="BS10" s="388"/>
      <c r="BT10" s="388"/>
      <c r="BU10" s="389"/>
      <c r="BV10" s="387">
        <v>4873</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16799</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16725</v>
      </c>
      <c r="S13" s="469"/>
      <c r="T13" s="469"/>
      <c r="U13" s="469"/>
      <c r="V13" s="470"/>
      <c r="W13" s="403" t="s">
        <v>124</v>
      </c>
      <c r="X13" s="404"/>
      <c r="Y13" s="404"/>
      <c r="Z13" s="404"/>
      <c r="AA13" s="404"/>
      <c r="AB13" s="394"/>
      <c r="AC13" s="438">
        <v>2252</v>
      </c>
      <c r="AD13" s="439"/>
      <c r="AE13" s="439"/>
      <c r="AF13" s="439"/>
      <c r="AG13" s="478"/>
      <c r="AH13" s="438">
        <v>2570</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-86634</v>
      </c>
      <c r="BO13" s="388"/>
      <c r="BP13" s="388"/>
      <c r="BQ13" s="388"/>
      <c r="BR13" s="388"/>
      <c r="BS13" s="388"/>
      <c r="BT13" s="388"/>
      <c r="BU13" s="389"/>
      <c r="BV13" s="387">
        <v>195219</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8.6999999999999993</v>
      </c>
      <c r="CU13" s="385"/>
      <c r="CV13" s="385"/>
      <c r="CW13" s="385"/>
      <c r="CX13" s="385"/>
      <c r="CY13" s="385"/>
      <c r="CZ13" s="385"/>
      <c r="DA13" s="386"/>
      <c r="DB13" s="384">
        <v>9</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17003</v>
      </c>
      <c r="S14" s="469"/>
      <c r="T14" s="469"/>
      <c r="U14" s="469"/>
      <c r="V14" s="470"/>
      <c r="W14" s="377"/>
      <c r="X14" s="378"/>
      <c r="Y14" s="378"/>
      <c r="Z14" s="378"/>
      <c r="AA14" s="378"/>
      <c r="AB14" s="367"/>
      <c r="AC14" s="471">
        <v>25.9</v>
      </c>
      <c r="AD14" s="472"/>
      <c r="AE14" s="472"/>
      <c r="AF14" s="472"/>
      <c r="AG14" s="473"/>
      <c r="AH14" s="471">
        <v>28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16942</v>
      </c>
      <c r="S15" s="469"/>
      <c r="T15" s="469"/>
      <c r="U15" s="469"/>
      <c r="V15" s="470"/>
      <c r="W15" s="403" t="s">
        <v>131</v>
      </c>
      <c r="X15" s="404"/>
      <c r="Y15" s="404"/>
      <c r="Z15" s="404"/>
      <c r="AA15" s="404"/>
      <c r="AB15" s="394"/>
      <c r="AC15" s="438">
        <v>1688</v>
      </c>
      <c r="AD15" s="439"/>
      <c r="AE15" s="439"/>
      <c r="AF15" s="439"/>
      <c r="AG15" s="478"/>
      <c r="AH15" s="438">
        <v>1804</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1537754</v>
      </c>
      <c r="BO15" s="351"/>
      <c r="BP15" s="351"/>
      <c r="BQ15" s="351"/>
      <c r="BR15" s="351"/>
      <c r="BS15" s="351"/>
      <c r="BT15" s="351"/>
      <c r="BU15" s="352"/>
      <c r="BV15" s="350">
        <v>1489393</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19.399999999999999</v>
      </c>
      <c r="AD16" s="472"/>
      <c r="AE16" s="472"/>
      <c r="AF16" s="472"/>
      <c r="AG16" s="473"/>
      <c r="AH16" s="471">
        <v>19.600000000000001</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5987912</v>
      </c>
      <c r="BO16" s="388"/>
      <c r="BP16" s="388"/>
      <c r="BQ16" s="388"/>
      <c r="BR16" s="388"/>
      <c r="BS16" s="388"/>
      <c r="BT16" s="388"/>
      <c r="BU16" s="389"/>
      <c r="BV16" s="387">
        <v>5827616</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4753</v>
      </c>
      <c r="AD17" s="439"/>
      <c r="AE17" s="439"/>
      <c r="AF17" s="439"/>
      <c r="AG17" s="478"/>
      <c r="AH17" s="438">
        <v>4809</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1929594</v>
      </c>
      <c r="BO17" s="388"/>
      <c r="BP17" s="388"/>
      <c r="BQ17" s="388"/>
      <c r="BR17" s="388"/>
      <c r="BS17" s="388"/>
      <c r="BT17" s="388"/>
      <c r="BU17" s="389"/>
      <c r="BV17" s="387">
        <v>1866611</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189.83</v>
      </c>
      <c r="M18" s="500"/>
      <c r="N18" s="500"/>
      <c r="O18" s="500"/>
      <c r="P18" s="500"/>
      <c r="Q18" s="500"/>
      <c r="R18" s="501"/>
      <c r="S18" s="501"/>
      <c r="T18" s="501"/>
      <c r="U18" s="501"/>
      <c r="V18" s="502"/>
      <c r="W18" s="405"/>
      <c r="X18" s="406"/>
      <c r="Y18" s="406"/>
      <c r="Z18" s="406"/>
      <c r="AA18" s="406"/>
      <c r="AB18" s="397"/>
      <c r="AC18" s="503">
        <v>54.7</v>
      </c>
      <c r="AD18" s="504"/>
      <c r="AE18" s="504"/>
      <c r="AF18" s="504"/>
      <c r="AG18" s="505"/>
      <c r="AH18" s="503">
        <v>52.4</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6541800</v>
      </c>
      <c r="BO18" s="388"/>
      <c r="BP18" s="388"/>
      <c r="BQ18" s="388"/>
      <c r="BR18" s="388"/>
      <c r="BS18" s="388"/>
      <c r="BT18" s="388"/>
      <c r="BU18" s="389"/>
      <c r="BV18" s="387">
        <v>6322955</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87</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8210780</v>
      </c>
      <c r="BO19" s="388"/>
      <c r="BP19" s="388"/>
      <c r="BQ19" s="388"/>
      <c r="BR19" s="388"/>
      <c r="BS19" s="388"/>
      <c r="BT19" s="388"/>
      <c r="BU19" s="389"/>
      <c r="BV19" s="387">
        <v>8345515</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5300</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10817347</v>
      </c>
      <c r="BO23" s="388"/>
      <c r="BP23" s="388"/>
      <c r="BQ23" s="388"/>
      <c r="BR23" s="388"/>
      <c r="BS23" s="388"/>
      <c r="BT23" s="388"/>
      <c r="BU23" s="389"/>
      <c r="BV23" s="387">
        <v>10879128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8100</v>
      </c>
      <c r="R24" s="439"/>
      <c r="S24" s="439"/>
      <c r="T24" s="439"/>
      <c r="U24" s="439"/>
      <c r="V24" s="478"/>
      <c r="W24" s="533"/>
      <c r="X24" s="521"/>
      <c r="Y24" s="522"/>
      <c r="Z24" s="437" t="s">
        <v>155</v>
      </c>
      <c r="AA24" s="417"/>
      <c r="AB24" s="417"/>
      <c r="AC24" s="417"/>
      <c r="AD24" s="417"/>
      <c r="AE24" s="417"/>
      <c r="AF24" s="417"/>
      <c r="AG24" s="418"/>
      <c r="AH24" s="438">
        <v>181</v>
      </c>
      <c r="AI24" s="439"/>
      <c r="AJ24" s="439"/>
      <c r="AK24" s="439"/>
      <c r="AL24" s="478"/>
      <c r="AM24" s="438">
        <v>573046</v>
      </c>
      <c r="AN24" s="439"/>
      <c r="AO24" s="439"/>
      <c r="AP24" s="439"/>
      <c r="AQ24" s="439"/>
      <c r="AR24" s="478"/>
      <c r="AS24" s="438">
        <v>3166</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6608251</v>
      </c>
      <c r="BO24" s="388"/>
      <c r="BP24" s="388"/>
      <c r="BQ24" s="388"/>
      <c r="BR24" s="388"/>
      <c r="BS24" s="388"/>
      <c r="BT24" s="388"/>
      <c r="BU24" s="389"/>
      <c r="BV24" s="387">
        <v>6232974</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1</v>
      </c>
      <c r="M25" s="439"/>
      <c r="N25" s="439"/>
      <c r="O25" s="439"/>
      <c r="P25" s="478"/>
      <c r="Q25" s="438">
        <v>6480</v>
      </c>
      <c r="R25" s="439"/>
      <c r="S25" s="439"/>
      <c r="T25" s="439"/>
      <c r="U25" s="439"/>
      <c r="V25" s="478"/>
      <c r="W25" s="533"/>
      <c r="X25" s="521"/>
      <c r="Y25" s="522"/>
      <c r="Z25" s="437" t="s">
        <v>158</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392361</v>
      </c>
      <c r="BO25" s="351"/>
      <c r="BP25" s="351"/>
      <c r="BQ25" s="351"/>
      <c r="BR25" s="351"/>
      <c r="BS25" s="351"/>
      <c r="BT25" s="351"/>
      <c r="BU25" s="352"/>
      <c r="BV25" s="350">
        <v>1114732</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v>1</v>
      </c>
      <c r="M26" s="439"/>
      <c r="N26" s="439"/>
      <c r="O26" s="439"/>
      <c r="P26" s="478"/>
      <c r="Q26" s="438">
        <v>5776</v>
      </c>
      <c r="R26" s="439"/>
      <c r="S26" s="439"/>
      <c r="T26" s="439"/>
      <c r="U26" s="439"/>
      <c r="V26" s="478"/>
      <c r="W26" s="533"/>
      <c r="X26" s="521"/>
      <c r="Y26" s="522"/>
      <c r="Z26" s="437" t="s">
        <v>161</v>
      </c>
      <c r="AA26" s="543"/>
      <c r="AB26" s="543"/>
      <c r="AC26" s="543"/>
      <c r="AD26" s="543"/>
      <c r="AE26" s="543"/>
      <c r="AF26" s="543"/>
      <c r="AG26" s="544"/>
      <c r="AH26" s="438">
        <v>14</v>
      </c>
      <c r="AI26" s="439"/>
      <c r="AJ26" s="439"/>
      <c r="AK26" s="439"/>
      <c r="AL26" s="478"/>
      <c r="AM26" s="438">
        <v>46914</v>
      </c>
      <c r="AN26" s="439"/>
      <c r="AO26" s="439"/>
      <c r="AP26" s="439"/>
      <c r="AQ26" s="439"/>
      <c r="AR26" s="478"/>
      <c r="AS26" s="438">
        <v>3351</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163</v>
      </c>
      <c r="F27" s="417"/>
      <c r="G27" s="417"/>
      <c r="H27" s="417"/>
      <c r="I27" s="417"/>
      <c r="J27" s="417"/>
      <c r="K27" s="418"/>
      <c r="L27" s="438">
        <v>1</v>
      </c>
      <c r="M27" s="439"/>
      <c r="N27" s="439"/>
      <c r="O27" s="439"/>
      <c r="P27" s="478"/>
      <c r="Q27" s="438">
        <v>3160</v>
      </c>
      <c r="R27" s="439"/>
      <c r="S27" s="439"/>
      <c r="T27" s="439"/>
      <c r="U27" s="439"/>
      <c r="V27" s="478"/>
      <c r="W27" s="533"/>
      <c r="X27" s="521"/>
      <c r="Y27" s="522"/>
      <c r="Z27" s="437" t="s">
        <v>164</v>
      </c>
      <c r="AA27" s="417"/>
      <c r="AB27" s="417"/>
      <c r="AC27" s="417"/>
      <c r="AD27" s="417"/>
      <c r="AE27" s="417"/>
      <c r="AF27" s="417"/>
      <c r="AG27" s="418"/>
      <c r="AH27" s="438" t="s">
        <v>121</v>
      </c>
      <c r="AI27" s="439"/>
      <c r="AJ27" s="439"/>
      <c r="AK27" s="439"/>
      <c r="AL27" s="478"/>
      <c r="AM27" s="438" t="s">
        <v>121</v>
      </c>
      <c r="AN27" s="439"/>
      <c r="AO27" s="439"/>
      <c r="AP27" s="439"/>
      <c r="AQ27" s="439"/>
      <c r="AR27" s="478"/>
      <c r="AS27" s="438" t="s">
        <v>121</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331479</v>
      </c>
      <c r="BO27" s="557"/>
      <c r="BP27" s="557"/>
      <c r="BQ27" s="557"/>
      <c r="BR27" s="557"/>
      <c r="BS27" s="557"/>
      <c r="BT27" s="557"/>
      <c r="BU27" s="558"/>
      <c r="BV27" s="556">
        <v>331161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2350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1828375</v>
      </c>
      <c r="BO28" s="351"/>
      <c r="BP28" s="351"/>
      <c r="BQ28" s="351"/>
      <c r="BR28" s="351"/>
      <c r="BS28" s="351"/>
      <c r="BT28" s="351"/>
      <c r="BU28" s="352"/>
      <c r="BV28" s="350">
        <v>1816703</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14</v>
      </c>
      <c r="M29" s="439"/>
      <c r="N29" s="439"/>
      <c r="O29" s="439"/>
      <c r="P29" s="478"/>
      <c r="Q29" s="438">
        <v>2260</v>
      </c>
      <c r="R29" s="439"/>
      <c r="S29" s="439"/>
      <c r="T29" s="439"/>
      <c r="U29" s="439"/>
      <c r="V29" s="478"/>
      <c r="W29" s="534"/>
      <c r="X29" s="535"/>
      <c r="Y29" s="536"/>
      <c r="Z29" s="437" t="s">
        <v>171</v>
      </c>
      <c r="AA29" s="417"/>
      <c r="AB29" s="417"/>
      <c r="AC29" s="417"/>
      <c r="AD29" s="417"/>
      <c r="AE29" s="417"/>
      <c r="AF29" s="417"/>
      <c r="AG29" s="418"/>
      <c r="AH29" s="438">
        <v>181</v>
      </c>
      <c r="AI29" s="439"/>
      <c r="AJ29" s="439"/>
      <c r="AK29" s="439"/>
      <c r="AL29" s="478"/>
      <c r="AM29" s="438">
        <v>573046</v>
      </c>
      <c r="AN29" s="439"/>
      <c r="AO29" s="439"/>
      <c r="AP29" s="439"/>
      <c r="AQ29" s="439"/>
      <c r="AR29" s="478"/>
      <c r="AS29" s="438">
        <v>3166</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678455</v>
      </c>
      <c r="BO29" s="388"/>
      <c r="BP29" s="388"/>
      <c r="BQ29" s="388"/>
      <c r="BR29" s="388"/>
      <c r="BS29" s="388"/>
      <c r="BT29" s="388"/>
      <c r="BU29" s="389"/>
      <c r="BV29" s="387">
        <v>675764</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93.3</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3164650</v>
      </c>
      <c r="BO30" s="557"/>
      <c r="BP30" s="557"/>
      <c r="BQ30" s="557"/>
      <c r="BR30" s="557"/>
      <c r="BS30" s="557"/>
      <c r="BT30" s="557"/>
      <c r="BU30" s="558"/>
      <c r="BV30" s="556">
        <v>2953406</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5</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9</v>
      </c>
      <c r="AN34" s="568"/>
      <c r="AO34" s="569" t="str">
        <f>IF('各会計、関係団体の財政状況及び健全化判断比率'!B32="","",'各会計、関係団体の財政状況及び健全化判断比率'!B32)</f>
        <v>水道事業会計</v>
      </c>
      <c r="AP34" s="569"/>
      <c r="AQ34" s="569"/>
      <c r="AR34" s="569"/>
      <c r="AS34" s="569"/>
      <c r="AT34" s="569"/>
      <c r="AU34" s="569"/>
      <c r="AV34" s="569"/>
      <c r="AW34" s="569"/>
      <c r="AX34" s="569"/>
      <c r="AY34" s="569"/>
      <c r="AZ34" s="569"/>
      <c r="BA34" s="569"/>
      <c r="BB34" s="569"/>
      <c r="BC34" s="569"/>
      <c r="BD34" s="167"/>
      <c r="BE34" s="568">
        <f>IF(BG34="","",MAX(C34:D43,U34:V43,AM34:AN43)+1)</f>
        <v>10</v>
      </c>
      <c r="BF34" s="568"/>
      <c r="BG34" s="569" t="str">
        <f>IF('各会計、関係団体の財政状況及び健全化判断比率'!B33="","",'各会計、関係団体の財政状況及び健全化判断比率'!B33)</f>
        <v>夕陽の丘神田特別会計</v>
      </c>
      <c r="BH34" s="569"/>
      <c r="BI34" s="569"/>
      <c r="BJ34" s="569"/>
      <c r="BK34" s="569"/>
      <c r="BL34" s="569"/>
      <c r="BM34" s="569"/>
      <c r="BN34" s="569"/>
      <c r="BO34" s="569"/>
      <c r="BP34" s="569"/>
      <c r="BQ34" s="569"/>
      <c r="BR34" s="569"/>
      <c r="BS34" s="569"/>
      <c r="BT34" s="569"/>
      <c r="BU34" s="569"/>
      <c r="BV34" s="167"/>
      <c r="BW34" s="568">
        <f>IF(BY34="","",MAX(C34:D43,U34:V43,AM34:AN43,BE34:BF43)+1)</f>
        <v>18</v>
      </c>
      <c r="BX34" s="568"/>
      <c r="BY34" s="569" t="str">
        <f>IF('各会計、関係団体の財政状況及び健全化判断比率'!B68="","",'各会計、関係団体の財政状況及び健全化判断比率'!B68)</f>
        <v>鳥取県西部広域行政管理組合　一般会計</v>
      </c>
      <c r="BZ34" s="569"/>
      <c r="CA34" s="569"/>
      <c r="CB34" s="569"/>
      <c r="CC34" s="569"/>
      <c r="CD34" s="569"/>
      <c r="CE34" s="569"/>
      <c r="CF34" s="569"/>
      <c r="CG34" s="569"/>
      <c r="CH34" s="569"/>
      <c r="CI34" s="569"/>
      <c r="CJ34" s="569"/>
      <c r="CK34" s="569"/>
      <c r="CL34" s="569"/>
      <c r="CM34" s="569"/>
      <c r="CN34" s="167"/>
      <c r="CO34" s="568">
        <f>IF(CQ34="","",MAX(C34:D43,U34:V43,AM34:AN43,BE34:BF43,BW34:BX43)+1)</f>
        <v>24</v>
      </c>
      <c r="CP34" s="568"/>
      <c r="CQ34" s="569" t="str">
        <f>IF('各会計、関係団体の財政状況及び健全化判断比率'!BS7="","",'各会計、関係団体の財政状況及び健全化判断比率'!BS7)</f>
        <v>大山恵みの里公社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土地取得特別会計</v>
      </c>
      <c r="F35" s="569"/>
      <c r="G35" s="569"/>
      <c r="H35" s="569"/>
      <c r="I35" s="569"/>
      <c r="J35" s="569"/>
      <c r="K35" s="569"/>
      <c r="L35" s="569"/>
      <c r="M35" s="569"/>
      <c r="N35" s="569"/>
      <c r="O35" s="569"/>
      <c r="P35" s="569"/>
      <c r="Q35" s="569"/>
      <c r="R35" s="569"/>
      <c r="S35" s="569"/>
      <c r="T35" s="167"/>
      <c r="U35" s="568">
        <f>IF(W35="","",U34+1)</f>
        <v>6</v>
      </c>
      <c r="V35" s="568"/>
      <c r="W35" s="569" t="str">
        <f>IF('各会計、関係団体の財政状況及び健全化判断比率'!B29="","",'各会計、関係団体の財政状況及び健全化判断比率'!B29)</f>
        <v>国民健康保険診療所特別会計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11</v>
      </c>
      <c r="BF35" s="568"/>
      <c r="BG35" s="569" t="str">
        <f>IF('各会計、関係団体の財政状況及び健全化判断比率'!B34="","",'各会計、関係団体の財政状況及び健全化判断比率'!B34)</f>
        <v>簡易水道事業特別会計</v>
      </c>
      <c r="BH35" s="569"/>
      <c r="BI35" s="569"/>
      <c r="BJ35" s="569"/>
      <c r="BK35" s="569"/>
      <c r="BL35" s="569"/>
      <c r="BM35" s="569"/>
      <c r="BN35" s="569"/>
      <c r="BO35" s="569"/>
      <c r="BP35" s="569"/>
      <c r="BQ35" s="569"/>
      <c r="BR35" s="569"/>
      <c r="BS35" s="569"/>
      <c r="BT35" s="569"/>
      <c r="BU35" s="569"/>
      <c r="BV35" s="167"/>
      <c r="BW35" s="568">
        <f t="shared" ref="BW35:BW43" si="2">IF(BY35="","",BW34+1)</f>
        <v>19</v>
      </c>
      <c r="BX35" s="568"/>
      <c r="BY35" s="569" t="str">
        <f>IF('各会計、関係団体の財政状況及び健全化判断比率'!B69="","",'各会計、関係団体の財政状況及び健全化判断比率'!B69)</f>
        <v>鳥取県町村職員退職手当組合</v>
      </c>
      <c r="BZ35" s="569"/>
      <c r="CA35" s="569"/>
      <c r="CB35" s="569"/>
      <c r="CC35" s="569"/>
      <c r="CD35" s="569"/>
      <c r="CE35" s="569"/>
      <c r="CF35" s="569"/>
      <c r="CG35" s="569"/>
      <c r="CH35" s="569"/>
      <c r="CI35" s="569"/>
      <c r="CJ35" s="569"/>
      <c r="CK35" s="569"/>
      <c r="CL35" s="569"/>
      <c r="CM35" s="569"/>
      <c r="CN35" s="167"/>
      <c r="CO35" s="568">
        <f t="shared" ref="CO35:CO43" si="3">IF(CQ35="","",CO34+1)</f>
        <v>25</v>
      </c>
      <c r="CP35" s="568"/>
      <c r="CQ35" s="569" t="str">
        <f>IF('各会計、関係団体の財政状況及び健全化判断比率'!BS8="","",'各会計、関係団体の財政状況及び健全化判断比率'!BS8)</f>
        <v>大山観光局</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住宅新築資金等貸付事業特別会計</v>
      </c>
      <c r="F36" s="569"/>
      <c r="G36" s="569"/>
      <c r="H36" s="569"/>
      <c r="I36" s="569"/>
      <c r="J36" s="569"/>
      <c r="K36" s="569"/>
      <c r="L36" s="569"/>
      <c r="M36" s="569"/>
      <c r="N36" s="569"/>
      <c r="O36" s="569"/>
      <c r="P36" s="569"/>
      <c r="Q36" s="569"/>
      <c r="R36" s="569"/>
      <c r="S36" s="569"/>
      <c r="T36" s="167"/>
      <c r="U36" s="568">
        <f t="shared" ref="U36:U43" si="4">IF(W36="","",U35+1)</f>
        <v>7</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12</v>
      </c>
      <c r="BF36" s="568"/>
      <c r="BG36" s="569" t="str">
        <f>IF('各会計、関係団体の財政状況及び健全化判断比率'!B35="","",'各会計、関係団体の財政状況及び健全化判断比率'!B35)</f>
        <v>農業集落排水事業特別会計</v>
      </c>
      <c r="BH36" s="569"/>
      <c r="BI36" s="569"/>
      <c r="BJ36" s="569"/>
      <c r="BK36" s="569"/>
      <c r="BL36" s="569"/>
      <c r="BM36" s="569"/>
      <c r="BN36" s="569"/>
      <c r="BO36" s="569"/>
      <c r="BP36" s="569"/>
      <c r="BQ36" s="569"/>
      <c r="BR36" s="569"/>
      <c r="BS36" s="569"/>
      <c r="BT36" s="569"/>
      <c r="BU36" s="569"/>
      <c r="BV36" s="167"/>
      <c r="BW36" s="568">
        <f t="shared" si="2"/>
        <v>20</v>
      </c>
      <c r="BX36" s="568"/>
      <c r="BY36" s="569" t="str">
        <f>IF('各会計、関係団体の財政状況及び健全化判断比率'!B70="","",'各会計、関係団体の財政状況及び健全化判断比率'!B70)</f>
        <v>鳥取県後期高齢者医療広域連合　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f>IF(E37="","",C36+1)</f>
        <v>4</v>
      </c>
      <c r="D37" s="568"/>
      <c r="E37" s="569" t="str">
        <f>IF('各会計、関係団体の財政状況及び健全化判断比率'!B10="","",'各会計、関係団体の財政状況及び健全化判断比率'!B10)</f>
        <v>開拓専用水道特別会計</v>
      </c>
      <c r="F37" s="569"/>
      <c r="G37" s="569"/>
      <c r="H37" s="569"/>
      <c r="I37" s="569"/>
      <c r="J37" s="569"/>
      <c r="K37" s="569"/>
      <c r="L37" s="569"/>
      <c r="M37" s="569"/>
      <c r="N37" s="569"/>
      <c r="O37" s="569"/>
      <c r="P37" s="569"/>
      <c r="Q37" s="569"/>
      <c r="R37" s="569"/>
      <c r="S37" s="569"/>
      <c r="T37" s="167"/>
      <c r="U37" s="568">
        <f t="shared" si="4"/>
        <v>8</v>
      </c>
      <c r="V37" s="568"/>
      <c r="W37" s="569" t="str">
        <f>IF('各会計、関係団体の財政状況及び健全化判断比率'!B31="","",'各会計、関係団体の財政状況及び健全化判断比率'!B31)</f>
        <v>介護保険特別会計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13</v>
      </c>
      <c r="BF37" s="568"/>
      <c r="BG37" s="569" t="str">
        <f>IF('各会計、関係団体の財政状況及び健全化判断比率'!B36="","",'各会計、関係団体の財政状況及び健全化判断比率'!B36)</f>
        <v>公共下水道事業特別会計</v>
      </c>
      <c r="BH37" s="569"/>
      <c r="BI37" s="569"/>
      <c r="BJ37" s="569"/>
      <c r="BK37" s="569"/>
      <c r="BL37" s="569"/>
      <c r="BM37" s="569"/>
      <c r="BN37" s="569"/>
      <c r="BO37" s="569"/>
      <c r="BP37" s="569"/>
      <c r="BQ37" s="569"/>
      <c r="BR37" s="569"/>
      <c r="BS37" s="569"/>
      <c r="BT37" s="569"/>
      <c r="BU37" s="569"/>
      <c r="BV37" s="167"/>
      <c r="BW37" s="568">
        <f t="shared" si="2"/>
        <v>21</v>
      </c>
      <c r="BX37" s="568"/>
      <c r="BY37" s="569" t="str">
        <f>IF('各会計、関係団体の財政状況及び健全化判断比率'!B71="","",'各会計、関係団体の財政状況及び健全化判断比率'!B71)</f>
        <v>鳥取県後期高齢者医療広域連合　後期高齢者医療特別会計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f t="shared" si="1"/>
        <v>14</v>
      </c>
      <c r="BF38" s="568"/>
      <c r="BG38" s="569" t="str">
        <f>IF('各会計、関係団体の財政状況及び健全化判断比率'!B37="","",'各会計、関係団体の財政状況及び健全化判断比率'!B37)</f>
        <v>風力発電事業特別会計</v>
      </c>
      <c r="BH38" s="569"/>
      <c r="BI38" s="569"/>
      <c r="BJ38" s="569"/>
      <c r="BK38" s="569"/>
      <c r="BL38" s="569"/>
      <c r="BM38" s="569"/>
      <c r="BN38" s="569"/>
      <c r="BO38" s="569"/>
      <c r="BP38" s="569"/>
      <c r="BQ38" s="569"/>
      <c r="BR38" s="569"/>
      <c r="BS38" s="569"/>
      <c r="BT38" s="569"/>
      <c r="BU38" s="569"/>
      <c r="BV38" s="167"/>
      <c r="BW38" s="568">
        <f t="shared" si="2"/>
        <v>22</v>
      </c>
      <c r="BX38" s="568"/>
      <c r="BY38" s="569" t="str">
        <f>IF('各会計、関係団体の財政状況及び健全化判断比率'!B72="","",'各会計、関係団体の財政状況及び健全化判断比率'!B72)</f>
        <v>鳥取県町村消防災害補償組合　一般会計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f t="shared" si="1"/>
        <v>15</v>
      </c>
      <c r="BF39" s="568"/>
      <c r="BG39" s="569" t="str">
        <f>IF('各会計、関係団体の財政状況及び健全化判断比率'!B38="","",'各会計、関係団体の財政状況及び健全化判断比率'!B38)</f>
        <v>温泉事業特別会計</v>
      </c>
      <c r="BH39" s="569"/>
      <c r="BI39" s="569"/>
      <c r="BJ39" s="569"/>
      <c r="BK39" s="569"/>
      <c r="BL39" s="569"/>
      <c r="BM39" s="569"/>
      <c r="BN39" s="569"/>
      <c r="BO39" s="569"/>
      <c r="BP39" s="569"/>
      <c r="BQ39" s="569"/>
      <c r="BR39" s="569"/>
      <c r="BS39" s="569"/>
      <c r="BT39" s="569"/>
      <c r="BU39" s="569"/>
      <c r="BV39" s="167"/>
      <c r="BW39" s="568">
        <f t="shared" si="2"/>
        <v>23</v>
      </c>
      <c r="BX39" s="568"/>
      <c r="BY39" s="569" t="str">
        <f>IF('各会計、関係団体の財政状況及び健全化判断比率'!B73="","",'各会計、関係団体の財政状況及び健全化判断比率'!B73)</f>
        <v>鳥取県町村消防災害補償組合職員退職手当積立特別会計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f t="shared" si="1"/>
        <v>16</v>
      </c>
      <c r="BF40" s="568"/>
      <c r="BG40" s="569" t="str">
        <f>IF('各会計、関係団体の財政状況及び健全化判断比率'!B39="","",'各会計、関係団体の財政状況及び健全化判断比率'!B39)</f>
        <v>索道事業特別会計</v>
      </c>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f t="shared" si="1"/>
        <v>17</v>
      </c>
      <c r="BF41" s="568"/>
      <c r="BG41" s="569" t="str">
        <f>IF('各会計、関係団体の財政状況及び健全化判断比率'!B40="","",'各会計、関係団体の財政状況及び健全化判断比率'!B40)</f>
        <v>宅地造成事業特別会計</v>
      </c>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1481766</v>
      </c>
      <c r="S5" s="585"/>
      <c r="T5" s="585"/>
      <c r="U5" s="585"/>
      <c r="V5" s="585"/>
      <c r="W5" s="585"/>
      <c r="X5" s="585"/>
      <c r="Y5" s="586"/>
      <c r="Z5" s="587">
        <v>12.5</v>
      </c>
      <c r="AA5" s="587"/>
      <c r="AB5" s="587"/>
      <c r="AC5" s="587"/>
      <c r="AD5" s="588">
        <v>1481766</v>
      </c>
      <c r="AE5" s="588"/>
      <c r="AF5" s="588"/>
      <c r="AG5" s="588"/>
      <c r="AH5" s="588"/>
      <c r="AI5" s="588"/>
      <c r="AJ5" s="588"/>
      <c r="AK5" s="588"/>
      <c r="AL5" s="589">
        <v>21.7</v>
      </c>
      <c r="AM5" s="590"/>
      <c r="AN5" s="590"/>
      <c r="AO5" s="591"/>
      <c r="AP5" s="581" t="s">
        <v>210</v>
      </c>
      <c r="AQ5" s="582"/>
      <c r="AR5" s="582"/>
      <c r="AS5" s="582"/>
      <c r="AT5" s="582"/>
      <c r="AU5" s="582"/>
      <c r="AV5" s="582"/>
      <c r="AW5" s="582"/>
      <c r="AX5" s="582"/>
      <c r="AY5" s="582"/>
      <c r="AZ5" s="582"/>
      <c r="BA5" s="582"/>
      <c r="BB5" s="582"/>
      <c r="BC5" s="582"/>
      <c r="BD5" s="582"/>
      <c r="BE5" s="582"/>
      <c r="BF5" s="583"/>
      <c r="BG5" s="595">
        <v>1481164</v>
      </c>
      <c r="BH5" s="596"/>
      <c r="BI5" s="596"/>
      <c r="BJ5" s="596"/>
      <c r="BK5" s="596"/>
      <c r="BL5" s="596"/>
      <c r="BM5" s="596"/>
      <c r="BN5" s="597"/>
      <c r="BO5" s="598">
        <v>100</v>
      </c>
      <c r="BP5" s="598"/>
      <c r="BQ5" s="598"/>
      <c r="BR5" s="598"/>
      <c r="BS5" s="599" t="s">
        <v>211</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203</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x14ac:dyDescent="0.15">
      <c r="B6" s="592" t="s">
        <v>215</v>
      </c>
      <c r="C6" s="593"/>
      <c r="D6" s="593"/>
      <c r="E6" s="593"/>
      <c r="F6" s="593"/>
      <c r="G6" s="593"/>
      <c r="H6" s="593"/>
      <c r="I6" s="593"/>
      <c r="J6" s="593"/>
      <c r="K6" s="593"/>
      <c r="L6" s="593"/>
      <c r="M6" s="593"/>
      <c r="N6" s="593"/>
      <c r="O6" s="593"/>
      <c r="P6" s="593"/>
      <c r="Q6" s="594"/>
      <c r="R6" s="595">
        <v>93375</v>
      </c>
      <c r="S6" s="596"/>
      <c r="T6" s="596"/>
      <c r="U6" s="596"/>
      <c r="V6" s="596"/>
      <c r="W6" s="596"/>
      <c r="X6" s="596"/>
      <c r="Y6" s="597"/>
      <c r="Z6" s="598">
        <v>0.8</v>
      </c>
      <c r="AA6" s="598"/>
      <c r="AB6" s="598"/>
      <c r="AC6" s="598"/>
      <c r="AD6" s="599">
        <v>93375</v>
      </c>
      <c r="AE6" s="599"/>
      <c r="AF6" s="599"/>
      <c r="AG6" s="599"/>
      <c r="AH6" s="599"/>
      <c r="AI6" s="599"/>
      <c r="AJ6" s="599"/>
      <c r="AK6" s="599"/>
      <c r="AL6" s="600">
        <v>1.4</v>
      </c>
      <c r="AM6" s="601"/>
      <c r="AN6" s="601"/>
      <c r="AO6" s="602"/>
      <c r="AP6" s="592" t="s">
        <v>216</v>
      </c>
      <c r="AQ6" s="593"/>
      <c r="AR6" s="593"/>
      <c r="AS6" s="593"/>
      <c r="AT6" s="593"/>
      <c r="AU6" s="593"/>
      <c r="AV6" s="593"/>
      <c r="AW6" s="593"/>
      <c r="AX6" s="593"/>
      <c r="AY6" s="593"/>
      <c r="AZ6" s="593"/>
      <c r="BA6" s="593"/>
      <c r="BB6" s="593"/>
      <c r="BC6" s="593"/>
      <c r="BD6" s="593"/>
      <c r="BE6" s="593"/>
      <c r="BF6" s="594"/>
      <c r="BG6" s="595">
        <v>1481164</v>
      </c>
      <c r="BH6" s="596"/>
      <c r="BI6" s="596"/>
      <c r="BJ6" s="596"/>
      <c r="BK6" s="596"/>
      <c r="BL6" s="596"/>
      <c r="BM6" s="596"/>
      <c r="BN6" s="597"/>
      <c r="BO6" s="598">
        <v>100</v>
      </c>
      <c r="BP6" s="598"/>
      <c r="BQ6" s="598"/>
      <c r="BR6" s="598"/>
      <c r="BS6" s="599" t="s">
        <v>211</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109182</v>
      </c>
      <c r="CS6" s="596"/>
      <c r="CT6" s="596"/>
      <c r="CU6" s="596"/>
      <c r="CV6" s="596"/>
      <c r="CW6" s="596"/>
      <c r="CX6" s="596"/>
      <c r="CY6" s="597"/>
      <c r="CZ6" s="598">
        <v>1</v>
      </c>
      <c r="DA6" s="598"/>
      <c r="DB6" s="598"/>
      <c r="DC6" s="598"/>
      <c r="DD6" s="604" t="s">
        <v>211</v>
      </c>
      <c r="DE6" s="596"/>
      <c r="DF6" s="596"/>
      <c r="DG6" s="596"/>
      <c r="DH6" s="596"/>
      <c r="DI6" s="596"/>
      <c r="DJ6" s="596"/>
      <c r="DK6" s="596"/>
      <c r="DL6" s="596"/>
      <c r="DM6" s="596"/>
      <c r="DN6" s="596"/>
      <c r="DO6" s="596"/>
      <c r="DP6" s="597"/>
      <c r="DQ6" s="604">
        <v>109182</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2281</v>
      </c>
      <c r="S7" s="596"/>
      <c r="T7" s="596"/>
      <c r="U7" s="596"/>
      <c r="V7" s="596"/>
      <c r="W7" s="596"/>
      <c r="X7" s="596"/>
      <c r="Y7" s="597"/>
      <c r="Z7" s="598">
        <v>0</v>
      </c>
      <c r="AA7" s="598"/>
      <c r="AB7" s="598"/>
      <c r="AC7" s="598"/>
      <c r="AD7" s="599">
        <v>2281</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591013</v>
      </c>
      <c r="BH7" s="596"/>
      <c r="BI7" s="596"/>
      <c r="BJ7" s="596"/>
      <c r="BK7" s="596"/>
      <c r="BL7" s="596"/>
      <c r="BM7" s="596"/>
      <c r="BN7" s="597"/>
      <c r="BO7" s="598">
        <v>39.9</v>
      </c>
      <c r="BP7" s="598"/>
      <c r="BQ7" s="598"/>
      <c r="BR7" s="598"/>
      <c r="BS7" s="599" t="s">
        <v>211</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1703083</v>
      </c>
      <c r="CS7" s="596"/>
      <c r="CT7" s="596"/>
      <c r="CU7" s="596"/>
      <c r="CV7" s="596"/>
      <c r="CW7" s="596"/>
      <c r="CX7" s="596"/>
      <c r="CY7" s="597"/>
      <c r="CZ7" s="598">
        <v>15.4</v>
      </c>
      <c r="DA7" s="598"/>
      <c r="DB7" s="598"/>
      <c r="DC7" s="598"/>
      <c r="DD7" s="604">
        <v>76833</v>
      </c>
      <c r="DE7" s="596"/>
      <c r="DF7" s="596"/>
      <c r="DG7" s="596"/>
      <c r="DH7" s="596"/>
      <c r="DI7" s="596"/>
      <c r="DJ7" s="596"/>
      <c r="DK7" s="596"/>
      <c r="DL7" s="596"/>
      <c r="DM7" s="596"/>
      <c r="DN7" s="596"/>
      <c r="DO7" s="596"/>
      <c r="DP7" s="597"/>
      <c r="DQ7" s="604">
        <v>1053933</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4529</v>
      </c>
      <c r="S8" s="596"/>
      <c r="T8" s="596"/>
      <c r="U8" s="596"/>
      <c r="V8" s="596"/>
      <c r="W8" s="596"/>
      <c r="X8" s="596"/>
      <c r="Y8" s="597"/>
      <c r="Z8" s="598">
        <v>0</v>
      </c>
      <c r="AA8" s="598"/>
      <c r="AB8" s="598"/>
      <c r="AC8" s="598"/>
      <c r="AD8" s="599">
        <v>4529</v>
      </c>
      <c r="AE8" s="599"/>
      <c r="AF8" s="599"/>
      <c r="AG8" s="599"/>
      <c r="AH8" s="599"/>
      <c r="AI8" s="599"/>
      <c r="AJ8" s="599"/>
      <c r="AK8" s="599"/>
      <c r="AL8" s="600">
        <v>0.1</v>
      </c>
      <c r="AM8" s="601"/>
      <c r="AN8" s="601"/>
      <c r="AO8" s="602"/>
      <c r="AP8" s="592" t="s">
        <v>222</v>
      </c>
      <c r="AQ8" s="593"/>
      <c r="AR8" s="593"/>
      <c r="AS8" s="593"/>
      <c r="AT8" s="593"/>
      <c r="AU8" s="593"/>
      <c r="AV8" s="593"/>
      <c r="AW8" s="593"/>
      <c r="AX8" s="593"/>
      <c r="AY8" s="593"/>
      <c r="AZ8" s="593"/>
      <c r="BA8" s="593"/>
      <c r="BB8" s="593"/>
      <c r="BC8" s="593"/>
      <c r="BD8" s="593"/>
      <c r="BE8" s="593"/>
      <c r="BF8" s="594"/>
      <c r="BG8" s="595">
        <v>27158</v>
      </c>
      <c r="BH8" s="596"/>
      <c r="BI8" s="596"/>
      <c r="BJ8" s="596"/>
      <c r="BK8" s="596"/>
      <c r="BL8" s="596"/>
      <c r="BM8" s="596"/>
      <c r="BN8" s="597"/>
      <c r="BO8" s="598">
        <v>1.8</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2667186</v>
      </c>
      <c r="CS8" s="596"/>
      <c r="CT8" s="596"/>
      <c r="CU8" s="596"/>
      <c r="CV8" s="596"/>
      <c r="CW8" s="596"/>
      <c r="CX8" s="596"/>
      <c r="CY8" s="597"/>
      <c r="CZ8" s="598">
        <v>24</v>
      </c>
      <c r="DA8" s="598"/>
      <c r="DB8" s="598"/>
      <c r="DC8" s="598"/>
      <c r="DD8" s="604">
        <v>20110</v>
      </c>
      <c r="DE8" s="596"/>
      <c r="DF8" s="596"/>
      <c r="DG8" s="596"/>
      <c r="DH8" s="596"/>
      <c r="DI8" s="596"/>
      <c r="DJ8" s="596"/>
      <c r="DK8" s="596"/>
      <c r="DL8" s="596"/>
      <c r="DM8" s="596"/>
      <c r="DN8" s="596"/>
      <c r="DO8" s="596"/>
      <c r="DP8" s="597"/>
      <c r="DQ8" s="604">
        <v>1651507</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2679</v>
      </c>
      <c r="S9" s="596"/>
      <c r="T9" s="596"/>
      <c r="U9" s="596"/>
      <c r="V9" s="596"/>
      <c r="W9" s="596"/>
      <c r="X9" s="596"/>
      <c r="Y9" s="597"/>
      <c r="Z9" s="598">
        <v>0</v>
      </c>
      <c r="AA9" s="598"/>
      <c r="AB9" s="598"/>
      <c r="AC9" s="598"/>
      <c r="AD9" s="599">
        <v>2679</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489442</v>
      </c>
      <c r="BH9" s="596"/>
      <c r="BI9" s="596"/>
      <c r="BJ9" s="596"/>
      <c r="BK9" s="596"/>
      <c r="BL9" s="596"/>
      <c r="BM9" s="596"/>
      <c r="BN9" s="597"/>
      <c r="BO9" s="598">
        <v>33</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873801</v>
      </c>
      <c r="CS9" s="596"/>
      <c r="CT9" s="596"/>
      <c r="CU9" s="596"/>
      <c r="CV9" s="596"/>
      <c r="CW9" s="596"/>
      <c r="CX9" s="596"/>
      <c r="CY9" s="597"/>
      <c r="CZ9" s="598">
        <v>7.9</v>
      </c>
      <c r="DA9" s="598"/>
      <c r="DB9" s="598"/>
      <c r="DC9" s="598"/>
      <c r="DD9" s="604">
        <v>201646</v>
      </c>
      <c r="DE9" s="596"/>
      <c r="DF9" s="596"/>
      <c r="DG9" s="596"/>
      <c r="DH9" s="596"/>
      <c r="DI9" s="596"/>
      <c r="DJ9" s="596"/>
      <c r="DK9" s="596"/>
      <c r="DL9" s="596"/>
      <c r="DM9" s="596"/>
      <c r="DN9" s="596"/>
      <c r="DO9" s="596"/>
      <c r="DP9" s="597"/>
      <c r="DQ9" s="604">
        <v>622452</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265197</v>
      </c>
      <c r="S10" s="596"/>
      <c r="T10" s="596"/>
      <c r="U10" s="596"/>
      <c r="V10" s="596"/>
      <c r="W10" s="596"/>
      <c r="X10" s="596"/>
      <c r="Y10" s="597"/>
      <c r="Z10" s="598">
        <v>2.2000000000000002</v>
      </c>
      <c r="AA10" s="598"/>
      <c r="AB10" s="598"/>
      <c r="AC10" s="598"/>
      <c r="AD10" s="599">
        <v>265197</v>
      </c>
      <c r="AE10" s="599"/>
      <c r="AF10" s="599"/>
      <c r="AG10" s="599"/>
      <c r="AH10" s="599"/>
      <c r="AI10" s="599"/>
      <c r="AJ10" s="599"/>
      <c r="AK10" s="599"/>
      <c r="AL10" s="600">
        <v>3.9</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35740</v>
      </c>
      <c r="BH10" s="596"/>
      <c r="BI10" s="596"/>
      <c r="BJ10" s="596"/>
      <c r="BK10" s="596"/>
      <c r="BL10" s="596"/>
      <c r="BM10" s="596"/>
      <c r="BN10" s="597"/>
      <c r="BO10" s="598">
        <v>2.4</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t="s">
        <v>112</v>
      </c>
      <c r="CS10" s="596"/>
      <c r="CT10" s="596"/>
      <c r="CU10" s="596"/>
      <c r="CV10" s="596"/>
      <c r="CW10" s="596"/>
      <c r="CX10" s="596"/>
      <c r="CY10" s="597"/>
      <c r="CZ10" s="598" t="s">
        <v>112</v>
      </c>
      <c r="DA10" s="598"/>
      <c r="DB10" s="598"/>
      <c r="DC10" s="598"/>
      <c r="DD10" s="604" t="s">
        <v>112</v>
      </c>
      <c r="DE10" s="596"/>
      <c r="DF10" s="596"/>
      <c r="DG10" s="596"/>
      <c r="DH10" s="596"/>
      <c r="DI10" s="596"/>
      <c r="DJ10" s="596"/>
      <c r="DK10" s="596"/>
      <c r="DL10" s="596"/>
      <c r="DM10" s="596"/>
      <c r="DN10" s="596"/>
      <c r="DO10" s="596"/>
      <c r="DP10" s="597"/>
      <c r="DQ10" s="604" t="s">
        <v>112</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v>6942</v>
      </c>
      <c r="S11" s="596"/>
      <c r="T11" s="596"/>
      <c r="U11" s="596"/>
      <c r="V11" s="596"/>
      <c r="W11" s="596"/>
      <c r="X11" s="596"/>
      <c r="Y11" s="597"/>
      <c r="Z11" s="598">
        <v>0.1</v>
      </c>
      <c r="AA11" s="598"/>
      <c r="AB11" s="598"/>
      <c r="AC11" s="598"/>
      <c r="AD11" s="599">
        <v>6942</v>
      </c>
      <c r="AE11" s="599"/>
      <c r="AF11" s="599"/>
      <c r="AG11" s="599"/>
      <c r="AH11" s="599"/>
      <c r="AI11" s="599"/>
      <c r="AJ11" s="599"/>
      <c r="AK11" s="599"/>
      <c r="AL11" s="600">
        <v>0.1</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38673</v>
      </c>
      <c r="BH11" s="596"/>
      <c r="BI11" s="596"/>
      <c r="BJ11" s="596"/>
      <c r="BK11" s="596"/>
      <c r="BL11" s="596"/>
      <c r="BM11" s="596"/>
      <c r="BN11" s="597"/>
      <c r="BO11" s="598">
        <v>2.6</v>
      </c>
      <c r="BP11" s="598"/>
      <c r="BQ11" s="598"/>
      <c r="BR11" s="598"/>
      <c r="BS11" s="604" t="s">
        <v>112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1484186</v>
      </c>
      <c r="CS11" s="596"/>
      <c r="CT11" s="596"/>
      <c r="CU11" s="596"/>
      <c r="CV11" s="596"/>
      <c r="CW11" s="596"/>
      <c r="CX11" s="596"/>
      <c r="CY11" s="597"/>
      <c r="CZ11" s="598">
        <v>13.4</v>
      </c>
      <c r="DA11" s="598"/>
      <c r="DB11" s="598"/>
      <c r="DC11" s="598"/>
      <c r="DD11" s="604">
        <v>234022</v>
      </c>
      <c r="DE11" s="596"/>
      <c r="DF11" s="596"/>
      <c r="DG11" s="596"/>
      <c r="DH11" s="596"/>
      <c r="DI11" s="596"/>
      <c r="DJ11" s="596"/>
      <c r="DK11" s="596"/>
      <c r="DL11" s="596"/>
      <c r="DM11" s="596"/>
      <c r="DN11" s="596"/>
      <c r="DO11" s="596"/>
      <c r="DP11" s="597"/>
      <c r="DQ11" s="604">
        <v>800217</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762701</v>
      </c>
      <c r="BH12" s="596"/>
      <c r="BI12" s="596"/>
      <c r="BJ12" s="596"/>
      <c r="BK12" s="596"/>
      <c r="BL12" s="596"/>
      <c r="BM12" s="596"/>
      <c r="BN12" s="597"/>
      <c r="BO12" s="598">
        <v>51.5</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245926</v>
      </c>
      <c r="CS12" s="596"/>
      <c r="CT12" s="596"/>
      <c r="CU12" s="596"/>
      <c r="CV12" s="596"/>
      <c r="CW12" s="596"/>
      <c r="CX12" s="596"/>
      <c r="CY12" s="597"/>
      <c r="CZ12" s="598">
        <v>2.2000000000000002</v>
      </c>
      <c r="DA12" s="598"/>
      <c r="DB12" s="598"/>
      <c r="DC12" s="598"/>
      <c r="DD12" s="604">
        <v>6136</v>
      </c>
      <c r="DE12" s="596"/>
      <c r="DF12" s="596"/>
      <c r="DG12" s="596"/>
      <c r="DH12" s="596"/>
      <c r="DI12" s="596"/>
      <c r="DJ12" s="596"/>
      <c r="DK12" s="596"/>
      <c r="DL12" s="596"/>
      <c r="DM12" s="596"/>
      <c r="DN12" s="596"/>
      <c r="DO12" s="596"/>
      <c r="DP12" s="597"/>
      <c r="DQ12" s="604">
        <v>186296</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17507</v>
      </c>
      <c r="S13" s="596"/>
      <c r="T13" s="596"/>
      <c r="U13" s="596"/>
      <c r="V13" s="596"/>
      <c r="W13" s="596"/>
      <c r="X13" s="596"/>
      <c r="Y13" s="597"/>
      <c r="Z13" s="598">
        <v>0.1</v>
      </c>
      <c r="AA13" s="598"/>
      <c r="AB13" s="598"/>
      <c r="AC13" s="598"/>
      <c r="AD13" s="599">
        <v>17507</v>
      </c>
      <c r="AE13" s="599"/>
      <c r="AF13" s="599"/>
      <c r="AG13" s="599"/>
      <c r="AH13" s="599"/>
      <c r="AI13" s="599"/>
      <c r="AJ13" s="599"/>
      <c r="AK13" s="599"/>
      <c r="AL13" s="600">
        <v>0.3</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762093</v>
      </c>
      <c r="BH13" s="596"/>
      <c r="BI13" s="596"/>
      <c r="BJ13" s="596"/>
      <c r="BK13" s="596"/>
      <c r="BL13" s="596"/>
      <c r="BM13" s="596"/>
      <c r="BN13" s="597"/>
      <c r="BO13" s="598">
        <v>51.4</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943842</v>
      </c>
      <c r="CS13" s="596"/>
      <c r="CT13" s="596"/>
      <c r="CU13" s="596"/>
      <c r="CV13" s="596"/>
      <c r="CW13" s="596"/>
      <c r="CX13" s="596"/>
      <c r="CY13" s="597"/>
      <c r="CZ13" s="598">
        <v>8.5</v>
      </c>
      <c r="DA13" s="598"/>
      <c r="DB13" s="598"/>
      <c r="DC13" s="598"/>
      <c r="DD13" s="604">
        <v>418419</v>
      </c>
      <c r="DE13" s="596"/>
      <c r="DF13" s="596"/>
      <c r="DG13" s="596"/>
      <c r="DH13" s="596"/>
      <c r="DI13" s="596"/>
      <c r="DJ13" s="596"/>
      <c r="DK13" s="596"/>
      <c r="DL13" s="596"/>
      <c r="DM13" s="596"/>
      <c r="DN13" s="596"/>
      <c r="DO13" s="596"/>
      <c r="DP13" s="597"/>
      <c r="DQ13" s="604">
        <v>552603</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63921</v>
      </c>
      <c r="BH14" s="596"/>
      <c r="BI14" s="596"/>
      <c r="BJ14" s="596"/>
      <c r="BK14" s="596"/>
      <c r="BL14" s="596"/>
      <c r="BM14" s="596"/>
      <c r="BN14" s="597"/>
      <c r="BO14" s="598">
        <v>4.3</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609050</v>
      </c>
      <c r="CS14" s="596"/>
      <c r="CT14" s="596"/>
      <c r="CU14" s="596"/>
      <c r="CV14" s="596"/>
      <c r="CW14" s="596"/>
      <c r="CX14" s="596"/>
      <c r="CY14" s="597"/>
      <c r="CZ14" s="598">
        <v>5.5</v>
      </c>
      <c r="DA14" s="598"/>
      <c r="DB14" s="598"/>
      <c r="DC14" s="598"/>
      <c r="DD14" s="604">
        <v>252184</v>
      </c>
      <c r="DE14" s="596"/>
      <c r="DF14" s="596"/>
      <c r="DG14" s="596"/>
      <c r="DH14" s="596"/>
      <c r="DI14" s="596"/>
      <c r="DJ14" s="596"/>
      <c r="DK14" s="596"/>
      <c r="DL14" s="596"/>
      <c r="DM14" s="596"/>
      <c r="DN14" s="596"/>
      <c r="DO14" s="596"/>
      <c r="DP14" s="597"/>
      <c r="DQ14" s="604">
        <v>315772</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3767</v>
      </c>
      <c r="S15" s="596"/>
      <c r="T15" s="596"/>
      <c r="U15" s="596"/>
      <c r="V15" s="596"/>
      <c r="W15" s="596"/>
      <c r="X15" s="596"/>
      <c r="Y15" s="597"/>
      <c r="Z15" s="598">
        <v>0</v>
      </c>
      <c r="AA15" s="598"/>
      <c r="AB15" s="598"/>
      <c r="AC15" s="598"/>
      <c r="AD15" s="599">
        <v>3767</v>
      </c>
      <c r="AE15" s="599"/>
      <c r="AF15" s="599"/>
      <c r="AG15" s="599"/>
      <c r="AH15" s="599"/>
      <c r="AI15" s="599"/>
      <c r="AJ15" s="599"/>
      <c r="AK15" s="599"/>
      <c r="AL15" s="600">
        <v>0.1</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63529</v>
      </c>
      <c r="BH15" s="596"/>
      <c r="BI15" s="596"/>
      <c r="BJ15" s="596"/>
      <c r="BK15" s="596"/>
      <c r="BL15" s="596"/>
      <c r="BM15" s="596"/>
      <c r="BN15" s="597"/>
      <c r="BO15" s="598">
        <v>4.3</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918470</v>
      </c>
      <c r="CS15" s="596"/>
      <c r="CT15" s="596"/>
      <c r="CU15" s="596"/>
      <c r="CV15" s="596"/>
      <c r="CW15" s="596"/>
      <c r="CX15" s="596"/>
      <c r="CY15" s="597"/>
      <c r="CZ15" s="598">
        <v>8.3000000000000007</v>
      </c>
      <c r="DA15" s="598"/>
      <c r="DB15" s="598"/>
      <c r="DC15" s="598"/>
      <c r="DD15" s="604">
        <v>234045</v>
      </c>
      <c r="DE15" s="596"/>
      <c r="DF15" s="596"/>
      <c r="DG15" s="596"/>
      <c r="DH15" s="596"/>
      <c r="DI15" s="596"/>
      <c r="DJ15" s="596"/>
      <c r="DK15" s="596"/>
      <c r="DL15" s="596"/>
      <c r="DM15" s="596"/>
      <c r="DN15" s="596"/>
      <c r="DO15" s="596"/>
      <c r="DP15" s="597"/>
      <c r="DQ15" s="604">
        <v>685872</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5304013</v>
      </c>
      <c r="S16" s="596"/>
      <c r="T16" s="596"/>
      <c r="U16" s="596"/>
      <c r="V16" s="596"/>
      <c r="W16" s="596"/>
      <c r="X16" s="596"/>
      <c r="Y16" s="597"/>
      <c r="Z16" s="598">
        <v>44.6</v>
      </c>
      <c r="AA16" s="598"/>
      <c r="AB16" s="598"/>
      <c r="AC16" s="598"/>
      <c r="AD16" s="599">
        <v>4948167</v>
      </c>
      <c r="AE16" s="599"/>
      <c r="AF16" s="599"/>
      <c r="AG16" s="599"/>
      <c r="AH16" s="599"/>
      <c r="AI16" s="599"/>
      <c r="AJ16" s="599"/>
      <c r="AK16" s="599"/>
      <c r="AL16" s="600">
        <v>72.3</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399</v>
      </c>
      <c r="CS16" s="596"/>
      <c r="CT16" s="596"/>
      <c r="CU16" s="596"/>
      <c r="CV16" s="596"/>
      <c r="CW16" s="596"/>
      <c r="CX16" s="596"/>
      <c r="CY16" s="597"/>
      <c r="CZ16" s="598">
        <v>0</v>
      </c>
      <c r="DA16" s="598"/>
      <c r="DB16" s="598"/>
      <c r="DC16" s="598"/>
      <c r="DD16" s="604" t="s">
        <v>112</v>
      </c>
      <c r="DE16" s="596"/>
      <c r="DF16" s="596"/>
      <c r="DG16" s="596"/>
      <c r="DH16" s="596"/>
      <c r="DI16" s="596"/>
      <c r="DJ16" s="596"/>
      <c r="DK16" s="596"/>
      <c r="DL16" s="596"/>
      <c r="DM16" s="596"/>
      <c r="DN16" s="596"/>
      <c r="DO16" s="596"/>
      <c r="DP16" s="597"/>
      <c r="DQ16" s="604">
        <v>339</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4948167</v>
      </c>
      <c r="S17" s="596"/>
      <c r="T17" s="596"/>
      <c r="U17" s="596"/>
      <c r="V17" s="596"/>
      <c r="W17" s="596"/>
      <c r="X17" s="596"/>
      <c r="Y17" s="597"/>
      <c r="Z17" s="598">
        <v>41.6</v>
      </c>
      <c r="AA17" s="598"/>
      <c r="AB17" s="598"/>
      <c r="AC17" s="598"/>
      <c r="AD17" s="599">
        <v>4948167</v>
      </c>
      <c r="AE17" s="599"/>
      <c r="AF17" s="599"/>
      <c r="AG17" s="599"/>
      <c r="AH17" s="599"/>
      <c r="AI17" s="599"/>
      <c r="AJ17" s="599"/>
      <c r="AK17" s="599"/>
      <c r="AL17" s="600">
        <v>72.3</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1539065</v>
      </c>
      <c r="CS17" s="596"/>
      <c r="CT17" s="596"/>
      <c r="CU17" s="596"/>
      <c r="CV17" s="596"/>
      <c r="CW17" s="596"/>
      <c r="CX17" s="596"/>
      <c r="CY17" s="597"/>
      <c r="CZ17" s="598">
        <v>13.9</v>
      </c>
      <c r="DA17" s="598"/>
      <c r="DB17" s="598"/>
      <c r="DC17" s="598"/>
      <c r="DD17" s="604" t="s">
        <v>112</v>
      </c>
      <c r="DE17" s="596"/>
      <c r="DF17" s="596"/>
      <c r="DG17" s="596"/>
      <c r="DH17" s="596"/>
      <c r="DI17" s="596"/>
      <c r="DJ17" s="596"/>
      <c r="DK17" s="596"/>
      <c r="DL17" s="596"/>
      <c r="DM17" s="596"/>
      <c r="DN17" s="596"/>
      <c r="DO17" s="596"/>
      <c r="DP17" s="597"/>
      <c r="DQ17" s="604">
        <v>1435941</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355846</v>
      </c>
      <c r="S18" s="596"/>
      <c r="T18" s="596"/>
      <c r="U18" s="596"/>
      <c r="V18" s="596"/>
      <c r="W18" s="596"/>
      <c r="X18" s="596"/>
      <c r="Y18" s="597"/>
      <c r="Z18" s="598">
        <v>3</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602</v>
      </c>
      <c r="BH19" s="596"/>
      <c r="BI19" s="596"/>
      <c r="BJ19" s="596"/>
      <c r="BK19" s="596"/>
      <c r="BL19" s="596"/>
      <c r="BM19" s="596"/>
      <c r="BN19" s="597"/>
      <c r="BO19" s="598">
        <v>0</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7182056</v>
      </c>
      <c r="S20" s="596"/>
      <c r="T20" s="596"/>
      <c r="U20" s="596"/>
      <c r="V20" s="596"/>
      <c r="W20" s="596"/>
      <c r="X20" s="596"/>
      <c r="Y20" s="597"/>
      <c r="Z20" s="598">
        <v>60.4</v>
      </c>
      <c r="AA20" s="598"/>
      <c r="AB20" s="598"/>
      <c r="AC20" s="598"/>
      <c r="AD20" s="599">
        <v>6826210</v>
      </c>
      <c r="AE20" s="599"/>
      <c r="AF20" s="599"/>
      <c r="AG20" s="599"/>
      <c r="AH20" s="599"/>
      <c r="AI20" s="599"/>
      <c r="AJ20" s="599"/>
      <c r="AK20" s="599"/>
      <c r="AL20" s="600">
        <v>99.8</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602</v>
      </c>
      <c r="BH20" s="596"/>
      <c r="BI20" s="596"/>
      <c r="BJ20" s="596"/>
      <c r="BK20" s="596"/>
      <c r="BL20" s="596"/>
      <c r="BM20" s="596"/>
      <c r="BN20" s="597"/>
      <c r="BO20" s="598">
        <v>0</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11094190</v>
      </c>
      <c r="CS20" s="596"/>
      <c r="CT20" s="596"/>
      <c r="CU20" s="596"/>
      <c r="CV20" s="596"/>
      <c r="CW20" s="596"/>
      <c r="CX20" s="596"/>
      <c r="CY20" s="597"/>
      <c r="CZ20" s="598">
        <v>100</v>
      </c>
      <c r="DA20" s="598"/>
      <c r="DB20" s="598"/>
      <c r="DC20" s="598"/>
      <c r="DD20" s="604">
        <v>1443395</v>
      </c>
      <c r="DE20" s="596"/>
      <c r="DF20" s="596"/>
      <c r="DG20" s="596"/>
      <c r="DH20" s="596"/>
      <c r="DI20" s="596"/>
      <c r="DJ20" s="596"/>
      <c r="DK20" s="596"/>
      <c r="DL20" s="596"/>
      <c r="DM20" s="596"/>
      <c r="DN20" s="596"/>
      <c r="DO20" s="596"/>
      <c r="DP20" s="597"/>
      <c r="DQ20" s="604">
        <v>7414114</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1765</v>
      </c>
      <c r="S21" s="596"/>
      <c r="T21" s="596"/>
      <c r="U21" s="596"/>
      <c r="V21" s="596"/>
      <c r="W21" s="596"/>
      <c r="X21" s="596"/>
      <c r="Y21" s="597"/>
      <c r="Z21" s="598">
        <v>0</v>
      </c>
      <c r="AA21" s="598"/>
      <c r="AB21" s="598"/>
      <c r="AC21" s="598"/>
      <c r="AD21" s="599">
        <v>1765</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602</v>
      </c>
      <c r="BH21" s="596"/>
      <c r="BI21" s="596"/>
      <c r="BJ21" s="596"/>
      <c r="BK21" s="596"/>
      <c r="BL21" s="596"/>
      <c r="BM21" s="596"/>
      <c r="BN21" s="597"/>
      <c r="BO21" s="598">
        <v>0</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13969</v>
      </c>
      <c r="S22" s="596"/>
      <c r="T22" s="596"/>
      <c r="U22" s="596"/>
      <c r="V22" s="596"/>
      <c r="W22" s="596"/>
      <c r="X22" s="596"/>
      <c r="Y22" s="597"/>
      <c r="Z22" s="598">
        <v>0.1</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145480</v>
      </c>
      <c r="S23" s="596"/>
      <c r="T23" s="596"/>
      <c r="U23" s="596"/>
      <c r="V23" s="596"/>
      <c r="W23" s="596"/>
      <c r="X23" s="596"/>
      <c r="Y23" s="597"/>
      <c r="Z23" s="598">
        <v>1.2</v>
      </c>
      <c r="AA23" s="598"/>
      <c r="AB23" s="598"/>
      <c r="AC23" s="598"/>
      <c r="AD23" s="599">
        <v>4946</v>
      </c>
      <c r="AE23" s="599"/>
      <c r="AF23" s="599"/>
      <c r="AG23" s="599"/>
      <c r="AH23" s="599"/>
      <c r="AI23" s="599"/>
      <c r="AJ23" s="599"/>
      <c r="AK23" s="599"/>
      <c r="AL23" s="600">
        <v>0.1</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43576</v>
      </c>
      <c r="S24" s="596"/>
      <c r="T24" s="596"/>
      <c r="U24" s="596"/>
      <c r="V24" s="596"/>
      <c r="W24" s="596"/>
      <c r="X24" s="596"/>
      <c r="Y24" s="597"/>
      <c r="Z24" s="598">
        <v>0.4</v>
      </c>
      <c r="AA24" s="598"/>
      <c r="AB24" s="598"/>
      <c r="AC24" s="598"/>
      <c r="AD24" s="599" t="s">
        <v>112</v>
      </c>
      <c r="AE24" s="599"/>
      <c r="AF24" s="599"/>
      <c r="AG24" s="599"/>
      <c r="AH24" s="599"/>
      <c r="AI24" s="599"/>
      <c r="AJ24" s="599"/>
      <c r="AK24" s="599"/>
      <c r="AL24" s="600" t="s">
        <v>112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4141300</v>
      </c>
      <c r="CS24" s="585"/>
      <c r="CT24" s="585"/>
      <c r="CU24" s="585"/>
      <c r="CV24" s="585"/>
      <c r="CW24" s="585"/>
      <c r="CX24" s="585"/>
      <c r="CY24" s="586"/>
      <c r="CZ24" s="622">
        <v>37.299999999999997</v>
      </c>
      <c r="DA24" s="623"/>
      <c r="DB24" s="623"/>
      <c r="DC24" s="624"/>
      <c r="DD24" s="621">
        <v>3257925</v>
      </c>
      <c r="DE24" s="585"/>
      <c r="DF24" s="585"/>
      <c r="DG24" s="585"/>
      <c r="DH24" s="585"/>
      <c r="DI24" s="585"/>
      <c r="DJ24" s="585"/>
      <c r="DK24" s="586"/>
      <c r="DL24" s="621">
        <v>3223326</v>
      </c>
      <c r="DM24" s="585"/>
      <c r="DN24" s="585"/>
      <c r="DO24" s="585"/>
      <c r="DP24" s="585"/>
      <c r="DQ24" s="585"/>
      <c r="DR24" s="585"/>
      <c r="DS24" s="585"/>
      <c r="DT24" s="585"/>
      <c r="DU24" s="585"/>
      <c r="DV24" s="586"/>
      <c r="DW24" s="589">
        <v>45.2</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711239</v>
      </c>
      <c r="S25" s="596"/>
      <c r="T25" s="596"/>
      <c r="U25" s="596"/>
      <c r="V25" s="596"/>
      <c r="W25" s="596"/>
      <c r="X25" s="596"/>
      <c r="Y25" s="597"/>
      <c r="Z25" s="598">
        <v>6</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1644950</v>
      </c>
      <c r="CS25" s="627"/>
      <c r="CT25" s="627"/>
      <c r="CU25" s="627"/>
      <c r="CV25" s="627"/>
      <c r="CW25" s="627"/>
      <c r="CX25" s="627"/>
      <c r="CY25" s="628"/>
      <c r="CZ25" s="629">
        <v>14.8</v>
      </c>
      <c r="DA25" s="630"/>
      <c r="DB25" s="630"/>
      <c r="DC25" s="631"/>
      <c r="DD25" s="604">
        <v>1545508</v>
      </c>
      <c r="DE25" s="627"/>
      <c r="DF25" s="627"/>
      <c r="DG25" s="627"/>
      <c r="DH25" s="627"/>
      <c r="DI25" s="627"/>
      <c r="DJ25" s="627"/>
      <c r="DK25" s="628"/>
      <c r="DL25" s="604">
        <v>1513729</v>
      </c>
      <c r="DM25" s="627"/>
      <c r="DN25" s="627"/>
      <c r="DO25" s="627"/>
      <c r="DP25" s="627"/>
      <c r="DQ25" s="627"/>
      <c r="DR25" s="627"/>
      <c r="DS25" s="627"/>
      <c r="DT25" s="627"/>
      <c r="DU25" s="627"/>
      <c r="DV25" s="628"/>
      <c r="DW25" s="600">
        <v>21.2</v>
      </c>
      <c r="DX25" s="625"/>
      <c r="DY25" s="625"/>
      <c r="DZ25" s="625"/>
      <c r="EA25" s="625"/>
      <c r="EB25" s="625"/>
      <c r="EC25" s="626"/>
    </row>
    <row r="26" spans="2:133" ht="11.25" customHeight="1" x14ac:dyDescent="0.15">
      <c r="B26" s="632" t="s">
        <v>278</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1072425</v>
      </c>
      <c r="CS26" s="596"/>
      <c r="CT26" s="596"/>
      <c r="CU26" s="596"/>
      <c r="CV26" s="596"/>
      <c r="CW26" s="596"/>
      <c r="CX26" s="596"/>
      <c r="CY26" s="597"/>
      <c r="CZ26" s="629">
        <v>9.6999999999999993</v>
      </c>
      <c r="DA26" s="630"/>
      <c r="DB26" s="630"/>
      <c r="DC26" s="631"/>
      <c r="DD26" s="604">
        <v>986036</v>
      </c>
      <c r="DE26" s="596"/>
      <c r="DF26" s="596"/>
      <c r="DG26" s="596"/>
      <c r="DH26" s="596"/>
      <c r="DI26" s="596"/>
      <c r="DJ26" s="596"/>
      <c r="DK26" s="597"/>
      <c r="DL26" s="604" t="s">
        <v>211</v>
      </c>
      <c r="DM26" s="596"/>
      <c r="DN26" s="596"/>
      <c r="DO26" s="596"/>
      <c r="DP26" s="596"/>
      <c r="DQ26" s="596"/>
      <c r="DR26" s="596"/>
      <c r="DS26" s="596"/>
      <c r="DT26" s="596"/>
      <c r="DU26" s="596"/>
      <c r="DV26" s="597"/>
      <c r="DW26" s="600" t="s">
        <v>211</v>
      </c>
      <c r="DX26" s="625"/>
      <c r="DY26" s="625"/>
      <c r="DZ26" s="625"/>
      <c r="EA26" s="625"/>
      <c r="EB26" s="625"/>
      <c r="EC26" s="626"/>
    </row>
    <row r="27" spans="2:133" ht="11.25" customHeight="1" x14ac:dyDescent="0.15">
      <c r="B27" s="592" t="s">
        <v>281</v>
      </c>
      <c r="C27" s="593"/>
      <c r="D27" s="593"/>
      <c r="E27" s="593"/>
      <c r="F27" s="593"/>
      <c r="G27" s="593"/>
      <c r="H27" s="593"/>
      <c r="I27" s="593"/>
      <c r="J27" s="593"/>
      <c r="K27" s="593"/>
      <c r="L27" s="593"/>
      <c r="M27" s="593"/>
      <c r="N27" s="593"/>
      <c r="O27" s="593"/>
      <c r="P27" s="593"/>
      <c r="Q27" s="594"/>
      <c r="R27" s="595">
        <v>1057530</v>
      </c>
      <c r="S27" s="596"/>
      <c r="T27" s="596"/>
      <c r="U27" s="596"/>
      <c r="V27" s="596"/>
      <c r="W27" s="596"/>
      <c r="X27" s="596"/>
      <c r="Y27" s="597"/>
      <c r="Z27" s="598">
        <v>8.9</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1481766</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957285</v>
      </c>
      <c r="CS27" s="627"/>
      <c r="CT27" s="627"/>
      <c r="CU27" s="627"/>
      <c r="CV27" s="627"/>
      <c r="CW27" s="627"/>
      <c r="CX27" s="627"/>
      <c r="CY27" s="628"/>
      <c r="CZ27" s="629">
        <v>8.6</v>
      </c>
      <c r="DA27" s="630"/>
      <c r="DB27" s="630"/>
      <c r="DC27" s="631"/>
      <c r="DD27" s="604">
        <v>276476</v>
      </c>
      <c r="DE27" s="627"/>
      <c r="DF27" s="627"/>
      <c r="DG27" s="627"/>
      <c r="DH27" s="627"/>
      <c r="DI27" s="627"/>
      <c r="DJ27" s="627"/>
      <c r="DK27" s="628"/>
      <c r="DL27" s="604">
        <v>273656</v>
      </c>
      <c r="DM27" s="627"/>
      <c r="DN27" s="627"/>
      <c r="DO27" s="627"/>
      <c r="DP27" s="627"/>
      <c r="DQ27" s="627"/>
      <c r="DR27" s="627"/>
      <c r="DS27" s="627"/>
      <c r="DT27" s="627"/>
      <c r="DU27" s="627"/>
      <c r="DV27" s="628"/>
      <c r="DW27" s="600">
        <v>3.8</v>
      </c>
      <c r="DX27" s="625"/>
      <c r="DY27" s="625"/>
      <c r="DZ27" s="625"/>
      <c r="EA27" s="625"/>
      <c r="EB27" s="625"/>
      <c r="EC27" s="626"/>
    </row>
    <row r="28" spans="2:133" ht="11.25" customHeight="1" x14ac:dyDescent="0.15">
      <c r="B28" s="592" t="s">
        <v>284</v>
      </c>
      <c r="C28" s="593"/>
      <c r="D28" s="593"/>
      <c r="E28" s="593"/>
      <c r="F28" s="593"/>
      <c r="G28" s="593"/>
      <c r="H28" s="593"/>
      <c r="I28" s="593"/>
      <c r="J28" s="593"/>
      <c r="K28" s="593"/>
      <c r="L28" s="593"/>
      <c r="M28" s="593"/>
      <c r="N28" s="593"/>
      <c r="O28" s="593"/>
      <c r="P28" s="593"/>
      <c r="Q28" s="594"/>
      <c r="R28" s="595">
        <v>125125</v>
      </c>
      <c r="S28" s="596"/>
      <c r="T28" s="596"/>
      <c r="U28" s="596"/>
      <c r="V28" s="596"/>
      <c r="W28" s="596"/>
      <c r="X28" s="596"/>
      <c r="Y28" s="597"/>
      <c r="Z28" s="598">
        <v>1.1000000000000001</v>
      </c>
      <c r="AA28" s="598"/>
      <c r="AB28" s="598"/>
      <c r="AC28" s="598"/>
      <c r="AD28" s="599" t="s">
        <v>112</v>
      </c>
      <c r="AE28" s="599"/>
      <c r="AF28" s="599"/>
      <c r="AG28" s="599"/>
      <c r="AH28" s="599"/>
      <c r="AI28" s="599"/>
      <c r="AJ28" s="599"/>
      <c r="AK28" s="599"/>
      <c r="AL28" s="600" t="s">
        <v>112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1539065</v>
      </c>
      <c r="CS28" s="596"/>
      <c r="CT28" s="596"/>
      <c r="CU28" s="596"/>
      <c r="CV28" s="596"/>
      <c r="CW28" s="596"/>
      <c r="CX28" s="596"/>
      <c r="CY28" s="597"/>
      <c r="CZ28" s="629">
        <v>13.9</v>
      </c>
      <c r="DA28" s="630"/>
      <c r="DB28" s="630"/>
      <c r="DC28" s="631"/>
      <c r="DD28" s="604">
        <v>1435941</v>
      </c>
      <c r="DE28" s="596"/>
      <c r="DF28" s="596"/>
      <c r="DG28" s="596"/>
      <c r="DH28" s="596"/>
      <c r="DI28" s="596"/>
      <c r="DJ28" s="596"/>
      <c r="DK28" s="597"/>
      <c r="DL28" s="604">
        <v>1435941</v>
      </c>
      <c r="DM28" s="596"/>
      <c r="DN28" s="596"/>
      <c r="DO28" s="596"/>
      <c r="DP28" s="596"/>
      <c r="DQ28" s="596"/>
      <c r="DR28" s="596"/>
      <c r="DS28" s="596"/>
      <c r="DT28" s="596"/>
      <c r="DU28" s="596"/>
      <c r="DV28" s="597"/>
      <c r="DW28" s="600">
        <v>20.100000000000001</v>
      </c>
      <c r="DX28" s="625"/>
      <c r="DY28" s="625"/>
      <c r="DZ28" s="625"/>
      <c r="EA28" s="625"/>
      <c r="EB28" s="625"/>
      <c r="EC28" s="626"/>
    </row>
    <row r="29" spans="2:133" ht="11.25" customHeight="1" x14ac:dyDescent="0.15">
      <c r="B29" s="592" t="s">
        <v>286</v>
      </c>
      <c r="C29" s="593"/>
      <c r="D29" s="593"/>
      <c r="E29" s="593"/>
      <c r="F29" s="593"/>
      <c r="G29" s="593"/>
      <c r="H29" s="593"/>
      <c r="I29" s="593"/>
      <c r="J29" s="593"/>
      <c r="K29" s="593"/>
      <c r="L29" s="593"/>
      <c r="M29" s="593"/>
      <c r="N29" s="593"/>
      <c r="O29" s="593"/>
      <c r="P29" s="593"/>
      <c r="Q29" s="594"/>
      <c r="R29" s="595">
        <v>239835</v>
      </c>
      <c r="S29" s="596"/>
      <c r="T29" s="596"/>
      <c r="U29" s="596"/>
      <c r="V29" s="596"/>
      <c r="W29" s="596"/>
      <c r="X29" s="596"/>
      <c r="Y29" s="597"/>
      <c r="Z29" s="598">
        <v>2</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1538919</v>
      </c>
      <c r="CS29" s="627"/>
      <c r="CT29" s="627"/>
      <c r="CU29" s="627"/>
      <c r="CV29" s="627"/>
      <c r="CW29" s="627"/>
      <c r="CX29" s="627"/>
      <c r="CY29" s="628"/>
      <c r="CZ29" s="629">
        <v>13.9</v>
      </c>
      <c r="DA29" s="630"/>
      <c r="DB29" s="630"/>
      <c r="DC29" s="631"/>
      <c r="DD29" s="604">
        <v>1435795</v>
      </c>
      <c r="DE29" s="627"/>
      <c r="DF29" s="627"/>
      <c r="DG29" s="627"/>
      <c r="DH29" s="627"/>
      <c r="DI29" s="627"/>
      <c r="DJ29" s="627"/>
      <c r="DK29" s="628"/>
      <c r="DL29" s="604">
        <v>1435795</v>
      </c>
      <c r="DM29" s="627"/>
      <c r="DN29" s="627"/>
      <c r="DO29" s="627"/>
      <c r="DP29" s="627"/>
      <c r="DQ29" s="627"/>
      <c r="DR29" s="627"/>
      <c r="DS29" s="627"/>
      <c r="DT29" s="627"/>
      <c r="DU29" s="627"/>
      <c r="DV29" s="628"/>
      <c r="DW29" s="600">
        <v>20.100000000000001</v>
      </c>
      <c r="DX29" s="625"/>
      <c r="DY29" s="625"/>
      <c r="DZ29" s="625"/>
      <c r="EA29" s="625"/>
      <c r="EB29" s="625"/>
      <c r="EC29" s="626"/>
    </row>
    <row r="30" spans="2:133" ht="11.25" customHeight="1" x14ac:dyDescent="0.15">
      <c r="B30" s="592" t="s">
        <v>290</v>
      </c>
      <c r="C30" s="593"/>
      <c r="D30" s="593"/>
      <c r="E30" s="593"/>
      <c r="F30" s="593"/>
      <c r="G30" s="593"/>
      <c r="H30" s="593"/>
      <c r="I30" s="593"/>
      <c r="J30" s="593"/>
      <c r="K30" s="593"/>
      <c r="L30" s="593"/>
      <c r="M30" s="593"/>
      <c r="N30" s="593"/>
      <c r="O30" s="593"/>
      <c r="P30" s="593"/>
      <c r="Q30" s="594"/>
      <c r="R30" s="595">
        <v>128530</v>
      </c>
      <c r="S30" s="596"/>
      <c r="T30" s="596"/>
      <c r="U30" s="596"/>
      <c r="V30" s="596"/>
      <c r="W30" s="596"/>
      <c r="X30" s="596"/>
      <c r="Y30" s="597"/>
      <c r="Z30" s="598">
        <v>1.1000000000000001</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98.6</v>
      </c>
      <c r="BH30" s="654"/>
      <c r="BI30" s="654"/>
      <c r="BJ30" s="654"/>
      <c r="BK30" s="654"/>
      <c r="BL30" s="654"/>
      <c r="BM30" s="590">
        <v>93.3</v>
      </c>
      <c r="BN30" s="654"/>
      <c r="BO30" s="654"/>
      <c r="BP30" s="654"/>
      <c r="BQ30" s="655"/>
      <c r="BR30" s="653">
        <v>98.6</v>
      </c>
      <c r="BS30" s="654"/>
      <c r="BT30" s="654"/>
      <c r="BU30" s="654"/>
      <c r="BV30" s="654"/>
      <c r="BW30" s="654"/>
      <c r="BX30" s="590">
        <v>93.3</v>
      </c>
      <c r="BY30" s="654"/>
      <c r="BZ30" s="654"/>
      <c r="CA30" s="654"/>
      <c r="CB30" s="655"/>
      <c r="CD30" s="658"/>
      <c r="CE30" s="659"/>
      <c r="CF30" s="609" t="s">
        <v>293</v>
      </c>
      <c r="CG30" s="610"/>
      <c r="CH30" s="610"/>
      <c r="CI30" s="610"/>
      <c r="CJ30" s="610"/>
      <c r="CK30" s="610"/>
      <c r="CL30" s="610"/>
      <c r="CM30" s="610"/>
      <c r="CN30" s="610"/>
      <c r="CO30" s="610"/>
      <c r="CP30" s="610"/>
      <c r="CQ30" s="611"/>
      <c r="CR30" s="595">
        <v>1435781</v>
      </c>
      <c r="CS30" s="596"/>
      <c r="CT30" s="596"/>
      <c r="CU30" s="596"/>
      <c r="CV30" s="596"/>
      <c r="CW30" s="596"/>
      <c r="CX30" s="596"/>
      <c r="CY30" s="597"/>
      <c r="CZ30" s="629">
        <v>12.9</v>
      </c>
      <c r="DA30" s="630"/>
      <c r="DB30" s="630"/>
      <c r="DC30" s="631"/>
      <c r="DD30" s="604">
        <v>1333233</v>
      </c>
      <c r="DE30" s="596"/>
      <c r="DF30" s="596"/>
      <c r="DG30" s="596"/>
      <c r="DH30" s="596"/>
      <c r="DI30" s="596"/>
      <c r="DJ30" s="596"/>
      <c r="DK30" s="597"/>
      <c r="DL30" s="604">
        <v>1333233</v>
      </c>
      <c r="DM30" s="596"/>
      <c r="DN30" s="596"/>
      <c r="DO30" s="596"/>
      <c r="DP30" s="596"/>
      <c r="DQ30" s="596"/>
      <c r="DR30" s="596"/>
      <c r="DS30" s="596"/>
      <c r="DT30" s="596"/>
      <c r="DU30" s="596"/>
      <c r="DV30" s="597"/>
      <c r="DW30" s="600">
        <v>18.7</v>
      </c>
      <c r="DX30" s="625"/>
      <c r="DY30" s="625"/>
      <c r="DZ30" s="625"/>
      <c r="EA30" s="625"/>
      <c r="EB30" s="625"/>
      <c r="EC30" s="626"/>
    </row>
    <row r="31" spans="2:133" ht="11.25" customHeight="1" x14ac:dyDescent="0.15">
      <c r="B31" s="592" t="s">
        <v>294</v>
      </c>
      <c r="C31" s="593"/>
      <c r="D31" s="593"/>
      <c r="E31" s="593"/>
      <c r="F31" s="593"/>
      <c r="G31" s="593"/>
      <c r="H31" s="593"/>
      <c r="I31" s="593"/>
      <c r="J31" s="593"/>
      <c r="K31" s="593"/>
      <c r="L31" s="593"/>
      <c r="M31" s="593"/>
      <c r="N31" s="593"/>
      <c r="O31" s="593"/>
      <c r="P31" s="593"/>
      <c r="Q31" s="594"/>
      <c r="R31" s="595">
        <v>757317</v>
      </c>
      <c r="S31" s="596"/>
      <c r="T31" s="596"/>
      <c r="U31" s="596"/>
      <c r="V31" s="596"/>
      <c r="W31" s="596"/>
      <c r="X31" s="596"/>
      <c r="Y31" s="597"/>
      <c r="Z31" s="598">
        <v>6.4</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v>
      </c>
      <c r="BH31" s="627"/>
      <c r="BI31" s="627"/>
      <c r="BJ31" s="627"/>
      <c r="BK31" s="627"/>
      <c r="BL31" s="627"/>
      <c r="BM31" s="601">
        <v>96.5</v>
      </c>
      <c r="BN31" s="651"/>
      <c r="BO31" s="651"/>
      <c r="BP31" s="651"/>
      <c r="BQ31" s="652"/>
      <c r="BR31" s="650">
        <v>98.9</v>
      </c>
      <c r="BS31" s="627"/>
      <c r="BT31" s="627"/>
      <c r="BU31" s="627"/>
      <c r="BV31" s="627"/>
      <c r="BW31" s="627"/>
      <c r="BX31" s="601">
        <v>96.3</v>
      </c>
      <c r="BY31" s="651"/>
      <c r="BZ31" s="651"/>
      <c r="CA31" s="651"/>
      <c r="CB31" s="652"/>
      <c r="CD31" s="658"/>
      <c r="CE31" s="659"/>
      <c r="CF31" s="609" t="s">
        <v>297</v>
      </c>
      <c r="CG31" s="610"/>
      <c r="CH31" s="610"/>
      <c r="CI31" s="610"/>
      <c r="CJ31" s="610"/>
      <c r="CK31" s="610"/>
      <c r="CL31" s="610"/>
      <c r="CM31" s="610"/>
      <c r="CN31" s="610"/>
      <c r="CO31" s="610"/>
      <c r="CP31" s="610"/>
      <c r="CQ31" s="611"/>
      <c r="CR31" s="595">
        <v>103138</v>
      </c>
      <c r="CS31" s="627"/>
      <c r="CT31" s="627"/>
      <c r="CU31" s="627"/>
      <c r="CV31" s="627"/>
      <c r="CW31" s="627"/>
      <c r="CX31" s="627"/>
      <c r="CY31" s="628"/>
      <c r="CZ31" s="629">
        <v>0.9</v>
      </c>
      <c r="DA31" s="630"/>
      <c r="DB31" s="630"/>
      <c r="DC31" s="631"/>
      <c r="DD31" s="604">
        <v>102562</v>
      </c>
      <c r="DE31" s="627"/>
      <c r="DF31" s="627"/>
      <c r="DG31" s="627"/>
      <c r="DH31" s="627"/>
      <c r="DI31" s="627"/>
      <c r="DJ31" s="627"/>
      <c r="DK31" s="628"/>
      <c r="DL31" s="604">
        <v>102562</v>
      </c>
      <c r="DM31" s="627"/>
      <c r="DN31" s="627"/>
      <c r="DO31" s="627"/>
      <c r="DP31" s="627"/>
      <c r="DQ31" s="627"/>
      <c r="DR31" s="627"/>
      <c r="DS31" s="627"/>
      <c r="DT31" s="627"/>
      <c r="DU31" s="627"/>
      <c r="DV31" s="628"/>
      <c r="DW31" s="600">
        <v>1.4</v>
      </c>
      <c r="DX31" s="625"/>
      <c r="DY31" s="625"/>
      <c r="DZ31" s="625"/>
      <c r="EA31" s="625"/>
      <c r="EB31" s="625"/>
      <c r="EC31" s="626"/>
    </row>
    <row r="32" spans="2:133" ht="11.25" customHeight="1" x14ac:dyDescent="0.15">
      <c r="B32" s="592" t="s">
        <v>298</v>
      </c>
      <c r="C32" s="593"/>
      <c r="D32" s="593"/>
      <c r="E32" s="593"/>
      <c r="F32" s="593"/>
      <c r="G32" s="593"/>
      <c r="H32" s="593"/>
      <c r="I32" s="593"/>
      <c r="J32" s="593"/>
      <c r="K32" s="593"/>
      <c r="L32" s="593"/>
      <c r="M32" s="593"/>
      <c r="N32" s="593"/>
      <c r="O32" s="593"/>
      <c r="P32" s="593"/>
      <c r="Q32" s="594"/>
      <c r="R32" s="595">
        <v>110434</v>
      </c>
      <c r="S32" s="596"/>
      <c r="T32" s="596"/>
      <c r="U32" s="596"/>
      <c r="V32" s="596"/>
      <c r="W32" s="596"/>
      <c r="X32" s="596"/>
      <c r="Y32" s="597"/>
      <c r="Z32" s="598">
        <v>0.9</v>
      </c>
      <c r="AA32" s="598"/>
      <c r="AB32" s="598"/>
      <c r="AC32" s="598"/>
      <c r="AD32" s="599">
        <v>9063</v>
      </c>
      <c r="AE32" s="599"/>
      <c r="AF32" s="599"/>
      <c r="AG32" s="599"/>
      <c r="AH32" s="599"/>
      <c r="AI32" s="599"/>
      <c r="AJ32" s="599"/>
      <c r="AK32" s="599"/>
      <c r="AL32" s="600">
        <v>0.1</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98.2</v>
      </c>
      <c r="BH32" s="663"/>
      <c r="BI32" s="663"/>
      <c r="BJ32" s="663"/>
      <c r="BK32" s="663"/>
      <c r="BL32" s="663"/>
      <c r="BM32" s="664">
        <v>90.3</v>
      </c>
      <c r="BN32" s="663"/>
      <c r="BO32" s="663"/>
      <c r="BP32" s="663"/>
      <c r="BQ32" s="665"/>
      <c r="BR32" s="662">
        <v>98.1</v>
      </c>
      <c r="BS32" s="663"/>
      <c r="BT32" s="663"/>
      <c r="BU32" s="663"/>
      <c r="BV32" s="663"/>
      <c r="BW32" s="663"/>
      <c r="BX32" s="664">
        <v>90.2</v>
      </c>
      <c r="BY32" s="663"/>
      <c r="BZ32" s="663"/>
      <c r="CA32" s="663"/>
      <c r="CB32" s="665"/>
      <c r="CD32" s="660"/>
      <c r="CE32" s="661"/>
      <c r="CF32" s="609" t="s">
        <v>300</v>
      </c>
      <c r="CG32" s="610"/>
      <c r="CH32" s="610"/>
      <c r="CI32" s="610"/>
      <c r="CJ32" s="610"/>
      <c r="CK32" s="610"/>
      <c r="CL32" s="610"/>
      <c r="CM32" s="610"/>
      <c r="CN32" s="610"/>
      <c r="CO32" s="610"/>
      <c r="CP32" s="610"/>
      <c r="CQ32" s="611"/>
      <c r="CR32" s="595">
        <v>146</v>
      </c>
      <c r="CS32" s="596"/>
      <c r="CT32" s="596"/>
      <c r="CU32" s="596"/>
      <c r="CV32" s="596"/>
      <c r="CW32" s="596"/>
      <c r="CX32" s="596"/>
      <c r="CY32" s="597"/>
      <c r="CZ32" s="629">
        <v>0</v>
      </c>
      <c r="DA32" s="630"/>
      <c r="DB32" s="630"/>
      <c r="DC32" s="631"/>
      <c r="DD32" s="604">
        <v>146</v>
      </c>
      <c r="DE32" s="596"/>
      <c r="DF32" s="596"/>
      <c r="DG32" s="596"/>
      <c r="DH32" s="596"/>
      <c r="DI32" s="596"/>
      <c r="DJ32" s="596"/>
      <c r="DK32" s="597"/>
      <c r="DL32" s="604">
        <v>146</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301</v>
      </c>
      <c r="C33" s="593"/>
      <c r="D33" s="593"/>
      <c r="E33" s="593"/>
      <c r="F33" s="593"/>
      <c r="G33" s="593"/>
      <c r="H33" s="593"/>
      <c r="I33" s="593"/>
      <c r="J33" s="593"/>
      <c r="K33" s="593"/>
      <c r="L33" s="593"/>
      <c r="M33" s="593"/>
      <c r="N33" s="593"/>
      <c r="O33" s="593"/>
      <c r="P33" s="593"/>
      <c r="Q33" s="594"/>
      <c r="R33" s="595">
        <v>1374000</v>
      </c>
      <c r="S33" s="596"/>
      <c r="T33" s="596"/>
      <c r="U33" s="596"/>
      <c r="V33" s="596"/>
      <c r="W33" s="596"/>
      <c r="X33" s="596"/>
      <c r="Y33" s="597"/>
      <c r="Z33" s="598">
        <v>11.6</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5509096</v>
      </c>
      <c r="CS33" s="627"/>
      <c r="CT33" s="627"/>
      <c r="CU33" s="627"/>
      <c r="CV33" s="627"/>
      <c r="CW33" s="627"/>
      <c r="CX33" s="627"/>
      <c r="CY33" s="628"/>
      <c r="CZ33" s="629">
        <v>49.7</v>
      </c>
      <c r="DA33" s="630"/>
      <c r="DB33" s="630"/>
      <c r="DC33" s="631"/>
      <c r="DD33" s="604">
        <v>3960256</v>
      </c>
      <c r="DE33" s="627"/>
      <c r="DF33" s="627"/>
      <c r="DG33" s="627"/>
      <c r="DH33" s="627"/>
      <c r="DI33" s="627"/>
      <c r="DJ33" s="627"/>
      <c r="DK33" s="628"/>
      <c r="DL33" s="604">
        <v>3318474</v>
      </c>
      <c r="DM33" s="627"/>
      <c r="DN33" s="627"/>
      <c r="DO33" s="627"/>
      <c r="DP33" s="627"/>
      <c r="DQ33" s="627"/>
      <c r="DR33" s="627"/>
      <c r="DS33" s="627"/>
      <c r="DT33" s="627"/>
      <c r="DU33" s="627"/>
      <c r="DV33" s="628"/>
      <c r="DW33" s="600">
        <v>46.6</v>
      </c>
      <c r="DX33" s="625"/>
      <c r="DY33" s="625"/>
      <c r="DZ33" s="625"/>
      <c r="EA33" s="625"/>
      <c r="EB33" s="625"/>
      <c r="EC33" s="626"/>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2163835</v>
      </c>
      <c r="CS34" s="596"/>
      <c r="CT34" s="596"/>
      <c r="CU34" s="596"/>
      <c r="CV34" s="596"/>
      <c r="CW34" s="596"/>
      <c r="CX34" s="596"/>
      <c r="CY34" s="597"/>
      <c r="CZ34" s="629">
        <v>19.5</v>
      </c>
      <c r="DA34" s="630"/>
      <c r="DB34" s="630"/>
      <c r="DC34" s="631"/>
      <c r="DD34" s="604">
        <v>1640516</v>
      </c>
      <c r="DE34" s="596"/>
      <c r="DF34" s="596"/>
      <c r="DG34" s="596"/>
      <c r="DH34" s="596"/>
      <c r="DI34" s="596"/>
      <c r="DJ34" s="596"/>
      <c r="DK34" s="597"/>
      <c r="DL34" s="604">
        <v>1307432</v>
      </c>
      <c r="DM34" s="596"/>
      <c r="DN34" s="596"/>
      <c r="DO34" s="596"/>
      <c r="DP34" s="596"/>
      <c r="DQ34" s="596"/>
      <c r="DR34" s="596"/>
      <c r="DS34" s="596"/>
      <c r="DT34" s="596"/>
      <c r="DU34" s="596"/>
      <c r="DV34" s="597"/>
      <c r="DW34" s="600">
        <v>18.3</v>
      </c>
      <c r="DX34" s="625"/>
      <c r="DY34" s="625"/>
      <c r="DZ34" s="625"/>
      <c r="EA34" s="625"/>
      <c r="EB34" s="625"/>
      <c r="EC34" s="626"/>
    </row>
    <row r="35" spans="2:133" ht="11.25" customHeight="1" x14ac:dyDescent="0.15">
      <c r="B35" s="592" t="s">
        <v>307</v>
      </c>
      <c r="C35" s="593"/>
      <c r="D35" s="593"/>
      <c r="E35" s="593"/>
      <c r="F35" s="593"/>
      <c r="G35" s="593"/>
      <c r="H35" s="593"/>
      <c r="I35" s="593"/>
      <c r="J35" s="593"/>
      <c r="K35" s="593"/>
      <c r="L35" s="593"/>
      <c r="M35" s="593"/>
      <c r="N35" s="593"/>
      <c r="O35" s="593"/>
      <c r="P35" s="593"/>
      <c r="Q35" s="594"/>
      <c r="R35" s="595">
        <v>285500</v>
      </c>
      <c r="S35" s="596"/>
      <c r="T35" s="596"/>
      <c r="U35" s="596"/>
      <c r="V35" s="596"/>
      <c r="W35" s="596"/>
      <c r="X35" s="596"/>
      <c r="Y35" s="597"/>
      <c r="Z35" s="598">
        <v>2.4</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1468550</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67666</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191301</v>
      </c>
      <c r="CS35" s="627"/>
      <c r="CT35" s="627"/>
      <c r="CU35" s="627"/>
      <c r="CV35" s="627"/>
      <c r="CW35" s="627"/>
      <c r="CX35" s="627"/>
      <c r="CY35" s="628"/>
      <c r="CZ35" s="629">
        <v>1.7</v>
      </c>
      <c r="DA35" s="630"/>
      <c r="DB35" s="630"/>
      <c r="DC35" s="631"/>
      <c r="DD35" s="604">
        <v>164105</v>
      </c>
      <c r="DE35" s="627"/>
      <c r="DF35" s="627"/>
      <c r="DG35" s="627"/>
      <c r="DH35" s="627"/>
      <c r="DI35" s="627"/>
      <c r="DJ35" s="627"/>
      <c r="DK35" s="628"/>
      <c r="DL35" s="604">
        <v>164105</v>
      </c>
      <c r="DM35" s="627"/>
      <c r="DN35" s="627"/>
      <c r="DO35" s="627"/>
      <c r="DP35" s="627"/>
      <c r="DQ35" s="627"/>
      <c r="DR35" s="627"/>
      <c r="DS35" s="627"/>
      <c r="DT35" s="627"/>
      <c r="DU35" s="627"/>
      <c r="DV35" s="628"/>
      <c r="DW35" s="600">
        <v>2.2999999999999998</v>
      </c>
      <c r="DX35" s="625"/>
      <c r="DY35" s="625"/>
      <c r="DZ35" s="625"/>
      <c r="EA35" s="625"/>
      <c r="EB35" s="625"/>
      <c r="EC35" s="626"/>
    </row>
    <row r="36" spans="2:133" ht="11.25" customHeight="1" x14ac:dyDescent="0.15">
      <c r="B36" s="638" t="s">
        <v>311</v>
      </c>
      <c r="C36" s="639"/>
      <c r="D36" s="639"/>
      <c r="E36" s="639"/>
      <c r="F36" s="639"/>
      <c r="G36" s="639"/>
      <c r="H36" s="639"/>
      <c r="I36" s="639"/>
      <c r="J36" s="639"/>
      <c r="K36" s="639"/>
      <c r="L36" s="639"/>
      <c r="M36" s="639"/>
      <c r="N36" s="639"/>
      <c r="O36" s="639"/>
      <c r="P36" s="639"/>
      <c r="Q36" s="640"/>
      <c r="R36" s="667">
        <v>11890856</v>
      </c>
      <c r="S36" s="668"/>
      <c r="T36" s="668"/>
      <c r="U36" s="668"/>
      <c r="V36" s="668"/>
      <c r="W36" s="668"/>
      <c r="X36" s="668"/>
      <c r="Y36" s="669"/>
      <c r="Z36" s="670">
        <v>100</v>
      </c>
      <c r="AA36" s="670"/>
      <c r="AB36" s="670"/>
      <c r="AC36" s="670"/>
      <c r="AD36" s="671">
        <v>6841984</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573700</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24067</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1342305</v>
      </c>
      <c r="CS36" s="596"/>
      <c r="CT36" s="596"/>
      <c r="CU36" s="596"/>
      <c r="CV36" s="596"/>
      <c r="CW36" s="596"/>
      <c r="CX36" s="596"/>
      <c r="CY36" s="597"/>
      <c r="CZ36" s="629">
        <v>12.1</v>
      </c>
      <c r="DA36" s="630"/>
      <c r="DB36" s="630"/>
      <c r="DC36" s="631"/>
      <c r="DD36" s="604">
        <v>830196</v>
      </c>
      <c r="DE36" s="596"/>
      <c r="DF36" s="596"/>
      <c r="DG36" s="596"/>
      <c r="DH36" s="596"/>
      <c r="DI36" s="596"/>
      <c r="DJ36" s="596"/>
      <c r="DK36" s="597"/>
      <c r="DL36" s="604">
        <v>651422</v>
      </c>
      <c r="DM36" s="596"/>
      <c r="DN36" s="596"/>
      <c r="DO36" s="596"/>
      <c r="DP36" s="596"/>
      <c r="DQ36" s="596"/>
      <c r="DR36" s="596"/>
      <c r="DS36" s="596"/>
      <c r="DT36" s="596"/>
      <c r="DU36" s="596"/>
      <c r="DV36" s="597"/>
      <c r="DW36" s="600">
        <v>9.1</v>
      </c>
      <c r="DX36" s="625"/>
      <c r="DY36" s="625"/>
      <c r="DZ36" s="625"/>
      <c r="EA36" s="625"/>
      <c r="EB36" s="625"/>
      <c r="EC36" s="626"/>
    </row>
    <row r="37" spans="2:133" ht="11.25" customHeight="1" x14ac:dyDescent="0.15">
      <c r="AQ37" s="674" t="s">
        <v>315</v>
      </c>
      <c r="AR37" s="675"/>
      <c r="AS37" s="675"/>
      <c r="AT37" s="675"/>
      <c r="AU37" s="675"/>
      <c r="AV37" s="675"/>
      <c r="AW37" s="675"/>
      <c r="AX37" s="675"/>
      <c r="AY37" s="676"/>
      <c r="AZ37" s="595">
        <v>54667</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2630</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454937</v>
      </c>
      <c r="CS37" s="627"/>
      <c r="CT37" s="627"/>
      <c r="CU37" s="627"/>
      <c r="CV37" s="627"/>
      <c r="CW37" s="627"/>
      <c r="CX37" s="627"/>
      <c r="CY37" s="628"/>
      <c r="CZ37" s="629">
        <v>4.0999999999999996</v>
      </c>
      <c r="DA37" s="630"/>
      <c r="DB37" s="630"/>
      <c r="DC37" s="631"/>
      <c r="DD37" s="604">
        <v>422237</v>
      </c>
      <c r="DE37" s="627"/>
      <c r="DF37" s="627"/>
      <c r="DG37" s="627"/>
      <c r="DH37" s="627"/>
      <c r="DI37" s="627"/>
      <c r="DJ37" s="627"/>
      <c r="DK37" s="628"/>
      <c r="DL37" s="604">
        <v>375360</v>
      </c>
      <c r="DM37" s="627"/>
      <c r="DN37" s="627"/>
      <c r="DO37" s="627"/>
      <c r="DP37" s="627"/>
      <c r="DQ37" s="627"/>
      <c r="DR37" s="627"/>
      <c r="DS37" s="627"/>
      <c r="DT37" s="627"/>
      <c r="DU37" s="627"/>
      <c r="DV37" s="628"/>
      <c r="DW37" s="600">
        <v>5.3</v>
      </c>
      <c r="DX37" s="625"/>
      <c r="DY37" s="625"/>
      <c r="DZ37" s="625"/>
      <c r="EA37" s="625"/>
      <c r="EB37" s="625"/>
      <c r="EC37" s="626"/>
    </row>
    <row r="38" spans="2:133" ht="11.25" customHeight="1" x14ac:dyDescent="0.15">
      <c r="AQ38" s="674" t="s">
        <v>318</v>
      </c>
      <c r="AR38" s="675"/>
      <c r="AS38" s="675"/>
      <c r="AT38" s="675"/>
      <c r="AU38" s="675"/>
      <c r="AV38" s="675"/>
      <c r="AW38" s="675"/>
      <c r="AX38" s="675"/>
      <c r="AY38" s="676"/>
      <c r="AZ38" s="595">
        <v>39732</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4621</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1428818</v>
      </c>
      <c r="CS38" s="596"/>
      <c r="CT38" s="596"/>
      <c r="CU38" s="596"/>
      <c r="CV38" s="596"/>
      <c r="CW38" s="596"/>
      <c r="CX38" s="596"/>
      <c r="CY38" s="597"/>
      <c r="CZ38" s="629">
        <v>12.9</v>
      </c>
      <c r="DA38" s="630"/>
      <c r="DB38" s="630"/>
      <c r="DC38" s="631"/>
      <c r="DD38" s="604">
        <v>1292826</v>
      </c>
      <c r="DE38" s="596"/>
      <c r="DF38" s="596"/>
      <c r="DG38" s="596"/>
      <c r="DH38" s="596"/>
      <c r="DI38" s="596"/>
      <c r="DJ38" s="596"/>
      <c r="DK38" s="597"/>
      <c r="DL38" s="604">
        <v>1167902</v>
      </c>
      <c r="DM38" s="596"/>
      <c r="DN38" s="596"/>
      <c r="DO38" s="596"/>
      <c r="DP38" s="596"/>
      <c r="DQ38" s="596"/>
      <c r="DR38" s="596"/>
      <c r="DS38" s="596"/>
      <c r="DT38" s="596"/>
      <c r="DU38" s="596"/>
      <c r="DV38" s="597"/>
      <c r="DW38" s="600">
        <v>16.399999999999999</v>
      </c>
      <c r="DX38" s="625"/>
      <c r="DY38" s="625"/>
      <c r="DZ38" s="625"/>
      <c r="EA38" s="625"/>
      <c r="EB38" s="625"/>
      <c r="EC38" s="626"/>
    </row>
    <row r="39" spans="2:133" ht="11.25" customHeight="1" x14ac:dyDescent="0.15">
      <c r="AQ39" s="674" t="s">
        <v>321</v>
      </c>
      <c r="AR39" s="675"/>
      <c r="AS39" s="675"/>
      <c r="AT39" s="675"/>
      <c r="AU39" s="675"/>
      <c r="AV39" s="675"/>
      <c r="AW39" s="675"/>
      <c r="AX39" s="675"/>
      <c r="AY39" s="676"/>
      <c r="AZ39" s="595">
        <v>6858</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97</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353937</v>
      </c>
      <c r="CS39" s="627"/>
      <c r="CT39" s="627"/>
      <c r="CU39" s="627"/>
      <c r="CV39" s="627"/>
      <c r="CW39" s="627"/>
      <c r="CX39" s="627"/>
      <c r="CY39" s="628"/>
      <c r="CZ39" s="629">
        <v>3.2</v>
      </c>
      <c r="DA39" s="630"/>
      <c r="DB39" s="630"/>
      <c r="DC39" s="631"/>
      <c r="DD39" s="604">
        <v>5000</v>
      </c>
      <c r="DE39" s="627"/>
      <c r="DF39" s="627"/>
      <c r="DG39" s="627"/>
      <c r="DH39" s="627"/>
      <c r="DI39" s="627"/>
      <c r="DJ39" s="627"/>
      <c r="DK39" s="628"/>
      <c r="DL39" s="604" t="s">
        <v>325</v>
      </c>
      <c r="DM39" s="627"/>
      <c r="DN39" s="627"/>
      <c r="DO39" s="627"/>
      <c r="DP39" s="627"/>
      <c r="DQ39" s="627"/>
      <c r="DR39" s="627"/>
      <c r="DS39" s="627"/>
      <c r="DT39" s="627"/>
      <c r="DU39" s="627"/>
      <c r="DV39" s="628"/>
      <c r="DW39" s="600" t="s">
        <v>325</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201419</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112</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28900</v>
      </c>
      <c r="CS40" s="596"/>
      <c r="CT40" s="596"/>
      <c r="CU40" s="596"/>
      <c r="CV40" s="596"/>
      <c r="CW40" s="596"/>
      <c r="CX40" s="596"/>
      <c r="CY40" s="597"/>
      <c r="CZ40" s="629">
        <v>0.3</v>
      </c>
      <c r="DA40" s="630"/>
      <c r="DB40" s="630"/>
      <c r="DC40" s="631"/>
      <c r="DD40" s="604">
        <v>27613</v>
      </c>
      <c r="DE40" s="596"/>
      <c r="DF40" s="596"/>
      <c r="DG40" s="596"/>
      <c r="DH40" s="596"/>
      <c r="DI40" s="596"/>
      <c r="DJ40" s="596"/>
      <c r="DK40" s="597"/>
      <c r="DL40" s="604">
        <v>27613</v>
      </c>
      <c r="DM40" s="596"/>
      <c r="DN40" s="596"/>
      <c r="DO40" s="596"/>
      <c r="DP40" s="596"/>
      <c r="DQ40" s="596"/>
      <c r="DR40" s="596"/>
      <c r="DS40" s="596"/>
      <c r="DT40" s="596"/>
      <c r="DU40" s="596"/>
      <c r="DV40" s="597"/>
      <c r="DW40" s="600">
        <v>0.4</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592174</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347</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1443794</v>
      </c>
      <c r="CS42" s="596"/>
      <c r="CT42" s="596"/>
      <c r="CU42" s="596"/>
      <c r="CV42" s="596"/>
      <c r="CW42" s="596"/>
      <c r="CX42" s="596"/>
      <c r="CY42" s="597"/>
      <c r="CZ42" s="629">
        <v>13</v>
      </c>
      <c r="DA42" s="678"/>
      <c r="DB42" s="678"/>
      <c r="DC42" s="679"/>
      <c r="DD42" s="604">
        <v>195933</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2302</v>
      </c>
      <c r="CS43" s="627"/>
      <c r="CT43" s="627"/>
      <c r="CU43" s="627"/>
      <c r="CV43" s="627"/>
      <c r="CW43" s="627"/>
      <c r="CX43" s="627"/>
      <c r="CY43" s="628"/>
      <c r="CZ43" s="629">
        <v>0</v>
      </c>
      <c r="DA43" s="630"/>
      <c r="DB43" s="630"/>
      <c r="DC43" s="631"/>
      <c r="DD43" s="604">
        <v>2302</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1443395</v>
      </c>
      <c r="CS44" s="596"/>
      <c r="CT44" s="596"/>
      <c r="CU44" s="596"/>
      <c r="CV44" s="596"/>
      <c r="CW44" s="596"/>
      <c r="CX44" s="596"/>
      <c r="CY44" s="597"/>
      <c r="CZ44" s="629">
        <v>13</v>
      </c>
      <c r="DA44" s="678"/>
      <c r="DB44" s="678"/>
      <c r="DC44" s="679"/>
      <c r="DD44" s="604">
        <v>195594</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187624</v>
      </c>
      <c r="CS45" s="627"/>
      <c r="CT45" s="627"/>
      <c r="CU45" s="627"/>
      <c r="CV45" s="627"/>
      <c r="CW45" s="627"/>
      <c r="CX45" s="627"/>
      <c r="CY45" s="628"/>
      <c r="CZ45" s="629">
        <v>1.7</v>
      </c>
      <c r="DA45" s="630"/>
      <c r="DB45" s="630"/>
      <c r="DC45" s="631"/>
      <c r="DD45" s="604">
        <v>10113</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1176286</v>
      </c>
      <c r="CS46" s="596"/>
      <c r="CT46" s="596"/>
      <c r="CU46" s="596"/>
      <c r="CV46" s="596"/>
      <c r="CW46" s="596"/>
      <c r="CX46" s="596"/>
      <c r="CY46" s="597"/>
      <c r="CZ46" s="629">
        <v>10.6</v>
      </c>
      <c r="DA46" s="678"/>
      <c r="DB46" s="678"/>
      <c r="DC46" s="679"/>
      <c r="DD46" s="604">
        <v>181042</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399</v>
      </c>
      <c r="CS47" s="627"/>
      <c r="CT47" s="627"/>
      <c r="CU47" s="627"/>
      <c r="CV47" s="627"/>
      <c r="CW47" s="627"/>
      <c r="CX47" s="627"/>
      <c r="CY47" s="628"/>
      <c r="CZ47" s="629">
        <v>0</v>
      </c>
      <c r="DA47" s="630"/>
      <c r="DB47" s="630"/>
      <c r="DC47" s="631"/>
      <c r="DD47" s="604">
        <v>339</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11094190</v>
      </c>
      <c r="CS49" s="663"/>
      <c r="CT49" s="663"/>
      <c r="CU49" s="663"/>
      <c r="CV49" s="663"/>
      <c r="CW49" s="663"/>
      <c r="CX49" s="663"/>
      <c r="CY49" s="690"/>
      <c r="CZ49" s="691">
        <v>100</v>
      </c>
      <c r="DA49" s="692"/>
      <c r="DB49" s="692"/>
      <c r="DC49" s="693"/>
      <c r="DD49" s="694">
        <v>7414114</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11873</v>
      </c>
      <c r="R7" s="725"/>
      <c r="S7" s="725"/>
      <c r="T7" s="725"/>
      <c r="U7" s="725"/>
      <c r="V7" s="725">
        <v>11079</v>
      </c>
      <c r="W7" s="725"/>
      <c r="X7" s="725"/>
      <c r="Y7" s="725"/>
      <c r="Z7" s="725"/>
      <c r="AA7" s="725">
        <v>794</v>
      </c>
      <c r="AB7" s="725"/>
      <c r="AC7" s="725"/>
      <c r="AD7" s="725"/>
      <c r="AE7" s="726"/>
      <c r="AF7" s="727">
        <v>507</v>
      </c>
      <c r="AG7" s="728"/>
      <c r="AH7" s="728"/>
      <c r="AI7" s="728"/>
      <c r="AJ7" s="729"/>
      <c r="AK7" s="764">
        <v>128</v>
      </c>
      <c r="AL7" s="765"/>
      <c r="AM7" s="765"/>
      <c r="AN7" s="765"/>
      <c r="AO7" s="765"/>
      <c r="AP7" s="765">
        <v>10969</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552</v>
      </c>
      <c r="BT7" s="769"/>
      <c r="BU7" s="769"/>
      <c r="BV7" s="769"/>
      <c r="BW7" s="769"/>
      <c r="BX7" s="769"/>
      <c r="BY7" s="769"/>
      <c r="BZ7" s="769"/>
      <c r="CA7" s="769"/>
      <c r="CB7" s="769"/>
      <c r="CC7" s="769"/>
      <c r="CD7" s="769"/>
      <c r="CE7" s="769"/>
      <c r="CF7" s="769"/>
      <c r="CG7" s="770"/>
      <c r="CH7" s="761">
        <v>-6</v>
      </c>
      <c r="CI7" s="762"/>
      <c r="CJ7" s="762"/>
      <c r="CK7" s="762"/>
      <c r="CL7" s="763"/>
      <c r="CM7" s="761">
        <v>17</v>
      </c>
      <c r="CN7" s="762"/>
      <c r="CO7" s="762"/>
      <c r="CP7" s="762"/>
      <c r="CQ7" s="763"/>
      <c r="CR7" s="761">
        <v>3</v>
      </c>
      <c r="CS7" s="762"/>
      <c r="CT7" s="762"/>
      <c r="CU7" s="762"/>
      <c r="CV7" s="763"/>
      <c r="CW7" s="761">
        <v>24</v>
      </c>
      <c r="CX7" s="762"/>
      <c r="CY7" s="762"/>
      <c r="CZ7" s="762"/>
      <c r="DA7" s="763"/>
      <c r="DB7" s="761" t="s">
        <v>545</v>
      </c>
      <c r="DC7" s="762"/>
      <c r="DD7" s="762"/>
      <c r="DE7" s="762"/>
      <c r="DF7" s="763"/>
      <c r="DG7" s="761" t="s">
        <v>545</v>
      </c>
      <c r="DH7" s="762"/>
      <c r="DI7" s="762"/>
      <c r="DJ7" s="762"/>
      <c r="DK7" s="763"/>
      <c r="DL7" s="761" t="s">
        <v>545</v>
      </c>
      <c r="DM7" s="762"/>
      <c r="DN7" s="762"/>
      <c r="DO7" s="762"/>
      <c r="DP7" s="763"/>
      <c r="DQ7" s="761" t="s">
        <v>545</v>
      </c>
      <c r="DR7" s="762"/>
      <c r="DS7" s="762"/>
      <c r="DT7" s="762"/>
      <c r="DU7" s="763"/>
      <c r="DV7" s="742"/>
      <c r="DW7" s="743"/>
      <c r="DX7" s="743"/>
      <c r="DY7" s="743"/>
      <c r="DZ7" s="744"/>
      <c r="EA7" s="207"/>
    </row>
    <row r="8" spans="1:131" s="208" customFormat="1" ht="26.25" customHeight="1" x14ac:dyDescent="0.15">
      <c r="A8" s="214">
        <v>2</v>
      </c>
      <c r="B8" s="745" t="s">
        <v>367</v>
      </c>
      <c r="C8" s="746"/>
      <c r="D8" s="746"/>
      <c r="E8" s="746"/>
      <c r="F8" s="746"/>
      <c r="G8" s="746"/>
      <c r="H8" s="746"/>
      <c r="I8" s="746"/>
      <c r="J8" s="746"/>
      <c r="K8" s="746"/>
      <c r="L8" s="746"/>
      <c r="M8" s="746"/>
      <c r="N8" s="746"/>
      <c r="O8" s="746"/>
      <c r="P8" s="747"/>
      <c r="Q8" s="748">
        <v>1</v>
      </c>
      <c r="R8" s="749"/>
      <c r="S8" s="749"/>
      <c r="T8" s="749"/>
      <c r="U8" s="749"/>
      <c r="V8" s="749">
        <v>1</v>
      </c>
      <c r="W8" s="749"/>
      <c r="X8" s="749"/>
      <c r="Y8" s="749"/>
      <c r="Z8" s="749"/>
      <c r="AA8" s="749" t="s">
        <v>545</v>
      </c>
      <c r="AB8" s="749"/>
      <c r="AC8" s="749"/>
      <c r="AD8" s="749"/>
      <c r="AE8" s="750"/>
      <c r="AF8" s="751" t="s">
        <v>112</v>
      </c>
      <c r="AG8" s="752"/>
      <c r="AH8" s="752"/>
      <c r="AI8" s="752"/>
      <c r="AJ8" s="753"/>
      <c r="AK8" s="754" t="s">
        <v>545</v>
      </c>
      <c r="AL8" s="755"/>
      <c r="AM8" s="755"/>
      <c r="AN8" s="755"/>
      <c r="AO8" s="755"/>
      <c r="AP8" s="755" t="s">
        <v>545</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553</v>
      </c>
      <c r="BT8" s="759"/>
      <c r="BU8" s="759"/>
      <c r="BV8" s="759"/>
      <c r="BW8" s="759"/>
      <c r="BX8" s="759"/>
      <c r="BY8" s="759"/>
      <c r="BZ8" s="759"/>
      <c r="CA8" s="759"/>
      <c r="CB8" s="759"/>
      <c r="CC8" s="759"/>
      <c r="CD8" s="759"/>
      <c r="CE8" s="759"/>
      <c r="CF8" s="759"/>
      <c r="CG8" s="760"/>
      <c r="CH8" s="771">
        <v>5</v>
      </c>
      <c r="CI8" s="772"/>
      <c r="CJ8" s="772"/>
      <c r="CK8" s="772"/>
      <c r="CL8" s="773"/>
      <c r="CM8" s="771">
        <v>14</v>
      </c>
      <c r="CN8" s="772"/>
      <c r="CO8" s="772"/>
      <c r="CP8" s="772"/>
      <c r="CQ8" s="773"/>
      <c r="CR8" s="771">
        <v>11</v>
      </c>
      <c r="CS8" s="772"/>
      <c r="CT8" s="772"/>
      <c r="CU8" s="772"/>
      <c r="CV8" s="773"/>
      <c r="CW8" s="771">
        <v>11</v>
      </c>
      <c r="CX8" s="772"/>
      <c r="CY8" s="772"/>
      <c r="CZ8" s="772"/>
      <c r="DA8" s="773"/>
      <c r="DB8" s="771">
        <v>11</v>
      </c>
      <c r="DC8" s="772"/>
      <c r="DD8" s="772"/>
      <c r="DE8" s="772"/>
      <c r="DF8" s="773"/>
      <c r="DG8" s="771" t="s">
        <v>545</v>
      </c>
      <c r="DH8" s="772"/>
      <c r="DI8" s="772"/>
      <c r="DJ8" s="772"/>
      <c r="DK8" s="773"/>
      <c r="DL8" s="771" t="s">
        <v>545</v>
      </c>
      <c r="DM8" s="772"/>
      <c r="DN8" s="772"/>
      <c r="DO8" s="772"/>
      <c r="DP8" s="773"/>
      <c r="DQ8" s="771" t="s">
        <v>545</v>
      </c>
      <c r="DR8" s="772"/>
      <c r="DS8" s="772"/>
      <c r="DT8" s="772"/>
      <c r="DU8" s="773"/>
      <c r="DV8" s="774"/>
      <c r="DW8" s="775"/>
      <c r="DX8" s="775"/>
      <c r="DY8" s="775"/>
      <c r="DZ8" s="776"/>
      <c r="EA8" s="207"/>
    </row>
    <row r="9" spans="1:131" s="208" customFormat="1" ht="26.25" customHeight="1" x14ac:dyDescent="0.15">
      <c r="A9" s="214">
        <v>3</v>
      </c>
      <c r="B9" s="745" t="s">
        <v>368</v>
      </c>
      <c r="C9" s="746"/>
      <c r="D9" s="746"/>
      <c r="E9" s="746"/>
      <c r="F9" s="746"/>
      <c r="G9" s="746"/>
      <c r="H9" s="746"/>
      <c r="I9" s="746"/>
      <c r="J9" s="746"/>
      <c r="K9" s="746"/>
      <c r="L9" s="746"/>
      <c r="M9" s="746"/>
      <c r="N9" s="746"/>
      <c r="O9" s="746"/>
      <c r="P9" s="747"/>
      <c r="Q9" s="748">
        <v>16</v>
      </c>
      <c r="R9" s="749"/>
      <c r="S9" s="749"/>
      <c r="T9" s="749"/>
      <c r="U9" s="749"/>
      <c r="V9" s="749">
        <v>16</v>
      </c>
      <c r="W9" s="749"/>
      <c r="X9" s="749"/>
      <c r="Y9" s="749"/>
      <c r="Z9" s="749"/>
      <c r="AA9" s="749" t="s">
        <v>545</v>
      </c>
      <c r="AB9" s="749"/>
      <c r="AC9" s="749"/>
      <c r="AD9" s="749"/>
      <c r="AE9" s="750"/>
      <c r="AF9" s="751" t="s">
        <v>112</v>
      </c>
      <c r="AG9" s="752"/>
      <c r="AH9" s="752"/>
      <c r="AI9" s="752"/>
      <c r="AJ9" s="753"/>
      <c r="AK9" s="754">
        <v>0</v>
      </c>
      <c r="AL9" s="755"/>
      <c r="AM9" s="755"/>
      <c r="AN9" s="755"/>
      <c r="AO9" s="755"/>
      <c r="AP9" s="755">
        <v>14</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t="s">
        <v>369</v>
      </c>
      <c r="C10" s="746"/>
      <c r="D10" s="746"/>
      <c r="E10" s="746"/>
      <c r="F10" s="746"/>
      <c r="G10" s="746"/>
      <c r="H10" s="746"/>
      <c r="I10" s="746"/>
      <c r="J10" s="746"/>
      <c r="K10" s="746"/>
      <c r="L10" s="746"/>
      <c r="M10" s="746"/>
      <c r="N10" s="746"/>
      <c r="O10" s="746"/>
      <c r="P10" s="747"/>
      <c r="Q10" s="748">
        <v>11</v>
      </c>
      <c r="R10" s="749"/>
      <c r="S10" s="749"/>
      <c r="T10" s="749"/>
      <c r="U10" s="749"/>
      <c r="V10" s="749">
        <v>8</v>
      </c>
      <c r="W10" s="749"/>
      <c r="X10" s="749"/>
      <c r="Y10" s="749"/>
      <c r="Z10" s="749"/>
      <c r="AA10" s="749">
        <v>3</v>
      </c>
      <c r="AB10" s="749"/>
      <c r="AC10" s="749"/>
      <c r="AD10" s="749"/>
      <c r="AE10" s="750"/>
      <c r="AF10" s="751">
        <v>3</v>
      </c>
      <c r="AG10" s="752"/>
      <c r="AH10" s="752"/>
      <c r="AI10" s="752"/>
      <c r="AJ10" s="753"/>
      <c r="AK10" s="754" t="s">
        <v>545</v>
      </c>
      <c r="AL10" s="755"/>
      <c r="AM10" s="755"/>
      <c r="AN10" s="755"/>
      <c r="AO10" s="755"/>
      <c r="AP10" s="755" t="s">
        <v>545</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370</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371</v>
      </c>
      <c r="B23" s="780" t="s">
        <v>372</v>
      </c>
      <c r="C23" s="781"/>
      <c r="D23" s="781"/>
      <c r="E23" s="781"/>
      <c r="F23" s="781"/>
      <c r="G23" s="781"/>
      <c r="H23" s="781"/>
      <c r="I23" s="781"/>
      <c r="J23" s="781"/>
      <c r="K23" s="781"/>
      <c r="L23" s="781"/>
      <c r="M23" s="781"/>
      <c r="N23" s="781"/>
      <c r="O23" s="781"/>
      <c r="P23" s="782"/>
      <c r="Q23" s="783">
        <v>11891</v>
      </c>
      <c r="R23" s="784"/>
      <c r="S23" s="784"/>
      <c r="T23" s="784"/>
      <c r="U23" s="784"/>
      <c r="V23" s="784">
        <v>11094</v>
      </c>
      <c r="W23" s="784"/>
      <c r="X23" s="784"/>
      <c r="Y23" s="784"/>
      <c r="Z23" s="784"/>
      <c r="AA23" s="784">
        <v>797</v>
      </c>
      <c r="AB23" s="784"/>
      <c r="AC23" s="784"/>
      <c r="AD23" s="784"/>
      <c r="AE23" s="785"/>
      <c r="AF23" s="786">
        <v>510</v>
      </c>
      <c r="AG23" s="784"/>
      <c r="AH23" s="784"/>
      <c r="AI23" s="784"/>
      <c r="AJ23" s="787"/>
      <c r="AK23" s="788"/>
      <c r="AL23" s="789"/>
      <c r="AM23" s="789"/>
      <c r="AN23" s="789"/>
      <c r="AO23" s="789"/>
      <c r="AP23" s="784">
        <v>10983</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375</v>
      </c>
      <c r="R26" s="708"/>
      <c r="S26" s="708"/>
      <c r="T26" s="708"/>
      <c r="U26" s="709"/>
      <c r="V26" s="707" t="s">
        <v>376</v>
      </c>
      <c r="W26" s="708"/>
      <c r="X26" s="708"/>
      <c r="Y26" s="708"/>
      <c r="Z26" s="709"/>
      <c r="AA26" s="707" t="s">
        <v>377</v>
      </c>
      <c r="AB26" s="708"/>
      <c r="AC26" s="708"/>
      <c r="AD26" s="708"/>
      <c r="AE26" s="708"/>
      <c r="AF26" s="802" t="s">
        <v>378</v>
      </c>
      <c r="AG26" s="803"/>
      <c r="AH26" s="803"/>
      <c r="AI26" s="803"/>
      <c r="AJ26" s="804"/>
      <c r="AK26" s="708" t="s">
        <v>379</v>
      </c>
      <c r="AL26" s="708"/>
      <c r="AM26" s="708"/>
      <c r="AN26" s="708"/>
      <c r="AO26" s="709"/>
      <c r="AP26" s="707" t="s">
        <v>380</v>
      </c>
      <c r="AQ26" s="708"/>
      <c r="AR26" s="708"/>
      <c r="AS26" s="708"/>
      <c r="AT26" s="709"/>
      <c r="AU26" s="707" t="s">
        <v>381</v>
      </c>
      <c r="AV26" s="708"/>
      <c r="AW26" s="708"/>
      <c r="AX26" s="708"/>
      <c r="AY26" s="709"/>
      <c r="AZ26" s="707" t="s">
        <v>382</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383</v>
      </c>
      <c r="C28" s="722"/>
      <c r="D28" s="722"/>
      <c r="E28" s="722"/>
      <c r="F28" s="722"/>
      <c r="G28" s="722"/>
      <c r="H28" s="722"/>
      <c r="I28" s="722"/>
      <c r="J28" s="722"/>
      <c r="K28" s="722"/>
      <c r="L28" s="722"/>
      <c r="M28" s="722"/>
      <c r="N28" s="722"/>
      <c r="O28" s="722"/>
      <c r="P28" s="723"/>
      <c r="Q28" s="812">
        <v>2642</v>
      </c>
      <c r="R28" s="813"/>
      <c r="S28" s="813"/>
      <c r="T28" s="813"/>
      <c r="U28" s="813"/>
      <c r="V28" s="813">
        <v>2574</v>
      </c>
      <c r="W28" s="813"/>
      <c r="X28" s="813"/>
      <c r="Y28" s="813"/>
      <c r="Z28" s="813"/>
      <c r="AA28" s="813">
        <v>68</v>
      </c>
      <c r="AB28" s="813"/>
      <c r="AC28" s="813"/>
      <c r="AD28" s="813"/>
      <c r="AE28" s="814"/>
      <c r="AF28" s="815">
        <v>68</v>
      </c>
      <c r="AG28" s="813"/>
      <c r="AH28" s="813"/>
      <c r="AI28" s="813"/>
      <c r="AJ28" s="816"/>
      <c r="AK28" s="817">
        <v>176</v>
      </c>
      <c r="AL28" s="808"/>
      <c r="AM28" s="808"/>
      <c r="AN28" s="808"/>
      <c r="AO28" s="808"/>
      <c r="AP28" s="808" t="s">
        <v>545</v>
      </c>
      <c r="AQ28" s="808"/>
      <c r="AR28" s="808"/>
      <c r="AS28" s="808"/>
      <c r="AT28" s="808"/>
      <c r="AU28" s="808" t="s">
        <v>545</v>
      </c>
      <c r="AV28" s="808"/>
      <c r="AW28" s="808"/>
      <c r="AX28" s="808"/>
      <c r="AY28" s="808"/>
      <c r="AZ28" s="809" t="s">
        <v>545</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384</v>
      </c>
      <c r="C29" s="746"/>
      <c r="D29" s="746"/>
      <c r="E29" s="746"/>
      <c r="F29" s="746"/>
      <c r="G29" s="746"/>
      <c r="H29" s="746"/>
      <c r="I29" s="746"/>
      <c r="J29" s="746"/>
      <c r="K29" s="746"/>
      <c r="L29" s="746"/>
      <c r="M29" s="746"/>
      <c r="N29" s="746"/>
      <c r="O29" s="746"/>
      <c r="P29" s="747"/>
      <c r="Q29" s="748">
        <v>343</v>
      </c>
      <c r="R29" s="749"/>
      <c r="S29" s="749"/>
      <c r="T29" s="749"/>
      <c r="U29" s="749"/>
      <c r="V29" s="749">
        <v>343</v>
      </c>
      <c r="W29" s="749"/>
      <c r="X29" s="749"/>
      <c r="Y29" s="749"/>
      <c r="Z29" s="749"/>
      <c r="AA29" s="749" t="s">
        <v>545</v>
      </c>
      <c r="AB29" s="749"/>
      <c r="AC29" s="749"/>
      <c r="AD29" s="749"/>
      <c r="AE29" s="750"/>
      <c r="AF29" s="751" t="s">
        <v>112</v>
      </c>
      <c r="AG29" s="752"/>
      <c r="AH29" s="752"/>
      <c r="AI29" s="752"/>
      <c r="AJ29" s="753"/>
      <c r="AK29" s="820">
        <v>33</v>
      </c>
      <c r="AL29" s="821"/>
      <c r="AM29" s="821"/>
      <c r="AN29" s="821"/>
      <c r="AO29" s="821"/>
      <c r="AP29" s="821">
        <v>263</v>
      </c>
      <c r="AQ29" s="821"/>
      <c r="AR29" s="821"/>
      <c r="AS29" s="821"/>
      <c r="AT29" s="821"/>
      <c r="AU29" s="821">
        <v>29</v>
      </c>
      <c r="AV29" s="821"/>
      <c r="AW29" s="821"/>
      <c r="AX29" s="821"/>
      <c r="AY29" s="821"/>
      <c r="AZ29" s="822" t="s">
        <v>545</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385</v>
      </c>
      <c r="C30" s="746"/>
      <c r="D30" s="746"/>
      <c r="E30" s="746"/>
      <c r="F30" s="746"/>
      <c r="G30" s="746"/>
      <c r="H30" s="746"/>
      <c r="I30" s="746"/>
      <c r="J30" s="746"/>
      <c r="K30" s="746"/>
      <c r="L30" s="746"/>
      <c r="M30" s="746"/>
      <c r="N30" s="746"/>
      <c r="O30" s="746"/>
      <c r="P30" s="747"/>
      <c r="Q30" s="748">
        <v>408</v>
      </c>
      <c r="R30" s="749"/>
      <c r="S30" s="749"/>
      <c r="T30" s="749"/>
      <c r="U30" s="749"/>
      <c r="V30" s="749">
        <v>407</v>
      </c>
      <c r="W30" s="749"/>
      <c r="X30" s="749"/>
      <c r="Y30" s="749"/>
      <c r="Z30" s="749"/>
      <c r="AA30" s="749">
        <v>0</v>
      </c>
      <c r="AB30" s="749"/>
      <c r="AC30" s="749"/>
      <c r="AD30" s="749"/>
      <c r="AE30" s="750"/>
      <c r="AF30" s="751">
        <v>0</v>
      </c>
      <c r="AG30" s="752"/>
      <c r="AH30" s="752"/>
      <c r="AI30" s="752"/>
      <c r="AJ30" s="753"/>
      <c r="AK30" s="820">
        <v>285</v>
      </c>
      <c r="AL30" s="821"/>
      <c r="AM30" s="821"/>
      <c r="AN30" s="821"/>
      <c r="AO30" s="821"/>
      <c r="AP30" s="821" t="s">
        <v>545</v>
      </c>
      <c r="AQ30" s="821"/>
      <c r="AR30" s="821"/>
      <c r="AS30" s="821"/>
      <c r="AT30" s="821"/>
      <c r="AU30" s="821" t="s">
        <v>545</v>
      </c>
      <c r="AV30" s="821"/>
      <c r="AW30" s="821"/>
      <c r="AX30" s="821"/>
      <c r="AY30" s="821"/>
      <c r="AZ30" s="822" t="s">
        <v>545</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386</v>
      </c>
      <c r="C31" s="746"/>
      <c r="D31" s="746"/>
      <c r="E31" s="746"/>
      <c r="F31" s="746"/>
      <c r="G31" s="746"/>
      <c r="H31" s="746"/>
      <c r="I31" s="746"/>
      <c r="J31" s="746"/>
      <c r="K31" s="746"/>
      <c r="L31" s="746"/>
      <c r="M31" s="746"/>
      <c r="N31" s="746"/>
      <c r="O31" s="746"/>
      <c r="P31" s="747"/>
      <c r="Q31" s="748">
        <v>2291</v>
      </c>
      <c r="R31" s="749"/>
      <c r="S31" s="749"/>
      <c r="T31" s="749"/>
      <c r="U31" s="749"/>
      <c r="V31" s="749">
        <v>2189</v>
      </c>
      <c r="W31" s="749"/>
      <c r="X31" s="749"/>
      <c r="Y31" s="749"/>
      <c r="Z31" s="749"/>
      <c r="AA31" s="749">
        <v>102</v>
      </c>
      <c r="AB31" s="749"/>
      <c r="AC31" s="749"/>
      <c r="AD31" s="749"/>
      <c r="AE31" s="750"/>
      <c r="AF31" s="751">
        <v>102</v>
      </c>
      <c r="AG31" s="752"/>
      <c r="AH31" s="752"/>
      <c r="AI31" s="752"/>
      <c r="AJ31" s="753"/>
      <c r="AK31" s="820">
        <v>307</v>
      </c>
      <c r="AL31" s="821"/>
      <c r="AM31" s="821"/>
      <c r="AN31" s="821"/>
      <c r="AO31" s="821"/>
      <c r="AP31" s="821">
        <v>18</v>
      </c>
      <c r="AQ31" s="821"/>
      <c r="AR31" s="821"/>
      <c r="AS31" s="821"/>
      <c r="AT31" s="821"/>
      <c r="AU31" s="821" t="s">
        <v>545</v>
      </c>
      <c r="AV31" s="821"/>
      <c r="AW31" s="821"/>
      <c r="AX31" s="821"/>
      <c r="AY31" s="821"/>
      <c r="AZ31" s="822" t="s">
        <v>545</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387</v>
      </c>
      <c r="C32" s="746"/>
      <c r="D32" s="746"/>
      <c r="E32" s="746"/>
      <c r="F32" s="746"/>
      <c r="G32" s="746"/>
      <c r="H32" s="746"/>
      <c r="I32" s="746"/>
      <c r="J32" s="746"/>
      <c r="K32" s="746"/>
      <c r="L32" s="746"/>
      <c r="M32" s="746"/>
      <c r="N32" s="746"/>
      <c r="O32" s="746"/>
      <c r="P32" s="747"/>
      <c r="Q32" s="748">
        <v>277</v>
      </c>
      <c r="R32" s="749"/>
      <c r="S32" s="749"/>
      <c r="T32" s="749"/>
      <c r="U32" s="749"/>
      <c r="V32" s="749">
        <v>271</v>
      </c>
      <c r="W32" s="749"/>
      <c r="X32" s="749"/>
      <c r="Y32" s="749"/>
      <c r="Z32" s="749"/>
      <c r="AA32" s="749">
        <v>5</v>
      </c>
      <c r="AB32" s="749"/>
      <c r="AC32" s="749"/>
      <c r="AD32" s="749"/>
      <c r="AE32" s="750"/>
      <c r="AF32" s="751">
        <v>173</v>
      </c>
      <c r="AG32" s="752"/>
      <c r="AH32" s="752"/>
      <c r="AI32" s="752"/>
      <c r="AJ32" s="753"/>
      <c r="AK32" s="820">
        <v>40</v>
      </c>
      <c r="AL32" s="821"/>
      <c r="AM32" s="821"/>
      <c r="AN32" s="821"/>
      <c r="AO32" s="821"/>
      <c r="AP32" s="821">
        <v>1019</v>
      </c>
      <c r="AQ32" s="821"/>
      <c r="AR32" s="821"/>
      <c r="AS32" s="821"/>
      <c r="AT32" s="821"/>
      <c r="AU32" s="821">
        <v>243</v>
      </c>
      <c r="AV32" s="821"/>
      <c r="AW32" s="821"/>
      <c r="AX32" s="821"/>
      <c r="AY32" s="821"/>
      <c r="AZ32" s="822" t="s">
        <v>545</v>
      </c>
      <c r="BA32" s="822"/>
      <c r="BB32" s="822"/>
      <c r="BC32" s="822"/>
      <c r="BD32" s="822"/>
      <c r="BE32" s="818" t="s">
        <v>388</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389</v>
      </c>
      <c r="C33" s="746"/>
      <c r="D33" s="746"/>
      <c r="E33" s="746"/>
      <c r="F33" s="746"/>
      <c r="G33" s="746"/>
      <c r="H33" s="746"/>
      <c r="I33" s="746"/>
      <c r="J33" s="746"/>
      <c r="K33" s="746"/>
      <c r="L33" s="746"/>
      <c r="M33" s="746"/>
      <c r="N33" s="746"/>
      <c r="O33" s="746"/>
      <c r="P33" s="747"/>
      <c r="Q33" s="748">
        <v>39</v>
      </c>
      <c r="R33" s="749"/>
      <c r="S33" s="749"/>
      <c r="T33" s="749"/>
      <c r="U33" s="749"/>
      <c r="V33" s="749">
        <v>39</v>
      </c>
      <c r="W33" s="749"/>
      <c r="X33" s="749"/>
      <c r="Y33" s="749"/>
      <c r="Z33" s="749"/>
      <c r="AA33" s="749" t="s">
        <v>545</v>
      </c>
      <c r="AB33" s="749"/>
      <c r="AC33" s="749"/>
      <c r="AD33" s="749"/>
      <c r="AE33" s="750"/>
      <c r="AF33" s="751" t="s">
        <v>112</v>
      </c>
      <c r="AG33" s="752"/>
      <c r="AH33" s="752"/>
      <c r="AI33" s="752"/>
      <c r="AJ33" s="753"/>
      <c r="AK33" s="820">
        <v>11</v>
      </c>
      <c r="AL33" s="821"/>
      <c r="AM33" s="821"/>
      <c r="AN33" s="821"/>
      <c r="AO33" s="821"/>
      <c r="AP33" s="821">
        <v>172</v>
      </c>
      <c r="AQ33" s="821"/>
      <c r="AR33" s="821"/>
      <c r="AS33" s="821"/>
      <c r="AT33" s="821"/>
      <c r="AU33" s="821">
        <v>7</v>
      </c>
      <c r="AV33" s="821"/>
      <c r="AW33" s="821"/>
      <c r="AX33" s="821"/>
      <c r="AY33" s="821"/>
      <c r="AZ33" s="822" t="s">
        <v>545</v>
      </c>
      <c r="BA33" s="822"/>
      <c r="BB33" s="822"/>
      <c r="BC33" s="822"/>
      <c r="BD33" s="822"/>
      <c r="BE33" s="818" t="s">
        <v>390</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391</v>
      </c>
      <c r="C34" s="746"/>
      <c r="D34" s="746"/>
      <c r="E34" s="746"/>
      <c r="F34" s="746"/>
      <c r="G34" s="746"/>
      <c r="H34" s="746"/>
      <c r="I34" s="746"/>
      <c r="J34" s="746"/>
      <c r="K34" s="746"/>
      <c r="L34" s="746"/>
      <c r="M34" s="746"/>
      <c r="N34" s="746"/>
      <c r="O34" s="746"/>
      <c r="P34" s="747"/>
      <c r="Q34" s="748">
        <v>11</v>
      </c>
      <c r="R34" s="749"/>
      <c r="S34" s="749"/>
      <c r="T34" s="749"/>
      <c r="U34" s="749"/>
      <c r="V34" s="749">
        <v>11</v>
      </c>
      <c r="W34" s="749"/>
      <c r="X34" s="749"/>
      <c r="Y34" s="749"/>
      <c r="Z34" s="749"/>
      <c r="AA34" s="749" t="s">
        <v>545</v>
      </c>
      <c r="AB34" s="749"/>
      <c r="AC34" s="749"/>
      <c r="AD34" s="749"/>
      <c r="AE34" s="750"/>
      <c r="AF34" s="751" t="s">
        <v>112</v>
      </c>
      <c r="AG34" s="752"/>
      <c r="AH34" s="752"/>
      <c r="AI34" s="752"/>
      <c r="AJ34" s="753"/>
      <c r="AK34" s="820">
        <v>39</v>
      </c>
      <c r="AL34" s="821"/>
      <c r="AM34" s="821"/>
      <c r="AN34" s="821"/>
      <c r="AO34" s="821"/>
      <c r="AP34" s="821">
        <v>35</v>
      </c>
      <c r="AQ34" s="821"/>
      <c r="AR34" s="821"/>
      <c r="AS34" s="821"/>
      <c r="AT34" s="821"/>
      <c r="AU34" s="821">
        <v>22</v>
      </c>
      <c r="AV34" s="821"/>
      <c r="AW34" s="821"/>
      <c r="AX34" s="821"/>
      <c r="AY34" s="821"/>
      <c r="AZ34" s="822" t="s">
        <v>545</v>
      </c>
      <c r="BA34" s="822"/>
      <c r="BB34" s="822"/>
      <c r="BC34" s="822"/>
      <c r="BD34" s="822"/>
      <c r="BE34" s="818" t="s">
        <v>390</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392</v>
      </c>
      <c r="C35" s="746"/>
      <c r="D35" s="746"/>
      <c r="E35" s="746"/>
      <c r="F35" s="746"/>
      <c r="G35" s="746"/>
      <c r="H35" s="746"/>
      <c r="I35" s="746"/>
      <c r="J35" s="746"/>
      <c r="K35" s="746"/>
      <c r="L35" s="746"/>
      <c r="M35" s="746"/>
      <c r="N35" s="746"/>
      <c r="O35" s="746"/>
      <c r="P35" s="747"/>
      <c r="Q35" s="748">
        <v>443</v>
      </c>
      <c r="R35" s="749"/>
      <c r="S35" s="749"/>
      <c r="T35" s="749"/>
      <c r="U35" s="749"/>
      <c r="V35" s="749">
        <v>443</v>
      </c>
      <c r="W35" s="749"/>
      <c r="X35" s="749"/>
      <c r="Y35" s="749"/>
      <c r="Z35" s="749"/>
      <c r="AA35" s="749">
        <v>0</v>
      </c>
      <c r="AB35" s="749"/>
      <c r="AC35" s="749"/>
      <c r="AD35" s="749"/>
      <c r="AE35" s="750"/>
      <c r="AF35" s="751">
        <v>0</v>
      </c>
      <c r="AG35" s="752"/>
      <c r="AH35" s="752"/>
      <c r="AI35" s="752"/>
      <c r="AJ35" s="753"/>
      <c r="AK35" s="820">
        <v>322</v>
      </c>
      <c r="AL35" s="821"/>
      <c r="AM35" s="821"/>
      <c r="AN35" s="821"/>
      <c r="AO35" s="821"/>
      <c r="AP35" s="821">
        <v>3294</v>
      </c>
      <c r="AQ35" s="821"/>
      <c r="AR35" s="821"/>
      <c r="AS35" s="821"/>
      <c r="AT35" s="821"/>
      <c r="AU35" s="821">
        <v>2790</v>
      </c>
      <c r="AV35" s="821"/>
      <c r="AW35" s="821"/>
      <c r="AX35" s="821"/>
      <c r="AY35" s="821"/>
      <c r="AZ35" s="822" t="s">
        <v>545</v>
      </c>
      <c r="BA35" s="822"/>
      <c r="BB35" s="822"/>
      <c r="BC35" s="822"/>
      <c r="BD35" s="822"/>
      <c r="BE35" s="818" t="s">
        <v>390</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t="s">
        <v>393</v>
      </c>
      <c r="C36" s="746"/>
      <c r="D36" s="746"/>
      <c r="E36" s="746"/>
      <c r="F36" s="746"/>
      <c r="G36" s="746"/>
      <c r="H36" s="746"/>
      <c r="I36" s="746"/>
      <c r="J36" s="746"/>
      <c r="K36" s="746"/>
      <c r="L36" s="746"/>
      <c r="M36" s="746"/>
      <c r="N36" s="746"/>
      <c r="O36" s="746"/>
      <c r="P36" s="747"/>
      <c r="Q36" s="748">
        <v>398</v>
      </c>
      <c r="R36" s="749"/>
      <c r="S36" s="749"/>
      <c r="T36" s="749"/>
      <c r="U36" s="749"/>
      <c r="V36" s="749">
        <v>398</v>
      </c>
      <c r="W36" s="749"/>
      <c r="X36" s="749"/>
      <c r="Y36" s="749"/>
      <c r="Z36" s="749"/>
      <c r="AA36" s="749">
        <v>0</v>
      </c>
      <c r="AB36" s="749"/>
      <c r="AC36" s="749"/>
      <c r="AD36" s="749"/>
      <c r="AE36" s="750"/>
      <c r="AF36" s="751">
        <v>0</v>
      </c>
      <c r="AG36" s="752"/>
      <c r="AH36" s="752"/>
      <c r="AI36" s="752"/>
      <c r="AJ36" s="753"/>
      <c r="AK36" s="820">
        <v>252</v>
      </c>
      <c r="AL36" s="821"/>
      <c r="AM36" s="821"/>
      <c r="AN36" s="821"/>
      <c r="AO36" s="821"/>
      <c r="AP36" s="821">
        <v>2928</v>
      </c>
      <c r="AQ36" s="821"/>
      <c r="AR36" s="821"/>
      <c r="AS36" s="821"/>
      <c r="AT36" s="821"/>
      <c r="AU36" s="821">
        <v>2380</v>
      </c>
      <c r="AV36" s="821"/>
      <c r="AW36" s="821"/>
      <c r="AX36" s="821"/>
      <c r="AY36" s="821"/>
      <c r="AZ36" s="822" t="s">
        <v>545</v>
      </c>
      <c r="BA36" s="822"/>
      <c r="BB36" s="822"/>
      <c r="BC36" s="822"/>
      <c r="BD36" s="822"/>
      <c r="BE36" s="818" t="s">
        <v>390</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t="s">
        <v>394</v>
      </c>
      <c r="C37" s="746"/>
      <c r="D37" s="746"/>
      <c r="E37" s="746"/>
      <c r="F37" s="746"/>
      <c r="G37" s="746"/>
      <c r="H37" s="746"/>
      <c r="I37" s="746"/>
      <c r="J37" s="746"/>
      <c r="K37" s="746"/>
      <c r="L37" s="746"/>
      <c r="M37" s="746"/>
      <c r="N37" s="746"/>
      <c r="O37" s="746"/>
      <c r="P37" s="747"/>
      <c r="Q37" s="748">
        <v>43</v>
      </c>
      <c r="R37" s="749"/>
      <c r="S37" s="749"/>
      <c r="T37" s="749"/>
      <c r="U37" s="749"/>
      <c r="V37" s="749">
        <v>42</v>
      </c>
      <c r="W37" s="749"/>
      <c r="X37" s="749"/>
      <c r="Y37" s="749"/>
      <c r="Z37" s="749"/>
      <c r="AA37" s="749">
        <v>1</v>
      </c>
      <c r="AB37" s="749"/>
      <c r="AC37" s="749"/>
      <c r="AD37" s="749"/>
      <c r="AE37" s="750"/>
      <c r="AF37" s="751">
        <v>1</v>
      </c>
      <c r="AG37" s="752"/>
      <c r="AH37" s="752"/>
      <c r="AI37" s="752"/>
      <c r="AJ37" s="753"/>
      <c r="AK37" s="820">
        <v>0</v>
      </c>
      <c r="AL37" s="821"/>
      <c r="AM37" s="821"/>
      <c r="AN37" s="821"/>
      <c r="AO37" s="821"/>
      <c r="AP37" s="821">
        <v>70</v>
      </c>
      <c r="AQ37" s="821"/>
      <c r="AR37" s="821"/>
      <c r="AS37" s="821"/>
      <c r="AT37" s="821"/>
      <c r="AU37" s="821" t="s">
        <v>545</v>
      </c>
      <c r="AV37" s="821"/>
      <c r="AW37" s="821"/>
      <c r="AX37" s="821"/>
      <c r="AY37" s="821"/>
      <c r="AZ37" s="822" t="s">
        <v>545</v>
      </c>
      <c r="BA37" s="822"/>
      <c r="BB37" s="822"/>
      <c r="BC37" s="822"/>
      <c r="BD37" s="822"/>
      <c r="BE37" s="818" t="s">
        <v>390</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t="s">
        <v>395</v>
      </c>
      <c r="C38" s="746"/>
      <c r="D38" s="746"/>
      <c r="E38" s="746"/>
      <c r="F38" s="746"/>
      <c r="G38" s="746"/>
      <c r="H38" s="746"/>
      <c r="I38" s="746"/>
      <c r="J38" s="746"/>
      <c r="K38" s="746"/>
      <c r="L38" s="746"/>
      <c r="M38" s="746"/>
      <c r="N38" s="746"/>
      <c r="O38" s="746"/>
      <c r="P38" s="747"/>
      <c r="Q38" s="748">
        <v>20</v>
      </c>
      <c r="R38" s="749"/>
      <c r="S38" s="749"/>
      <c r="T38" s="749"/>
      <c r="U38" s="749"/>
      <c r="V38" s="749">
        <v>20</v>
      </c>
      <c r="W38" s="749"/>
      <c r="X38" s="749"/>
      <c r="Y38" s="749"/>
      <c r="Z38" s="749"/>
      <c r="AA38" s="749" t="s">
        <v>545</v>
      </c>
      <c r="AB38" s="749"/>
      <c r="AC38" s="749"/>
      <c r="AD38" s="749"/>
      <c r="AE38" s="750"/>
      <c r="AF38" s="751" t="s">
        <v>112</v>
      </c>
      <c r="AG38" s="752"/>
      <c r="AH38" s="752"/>
      <c r="AI38" s="752"/>
      <c r="AJ38" s="753"/>
      <c r="AK38" s="820">
        <v>16</v>
      </c>
      <c r="AL38" s="821"/>
      <c r="AM38" s="821"/>
      <c r="AN38" s="821"/>
      <c r="AO38" s="821"/>
      <c r="AP38" s="821" t="s">
        <v>545</v>
      </c>
      <c r="AQ38" s="821"/>
      <c r="AR38" s="821"/>
      <c r="AS38" s="821"/>
      <c r="AT38" s="821"/>
      <c r="AU38" s="821" t="s">
        <v>545</v>
      </c>
      <c r="AV38" s="821"/>
      <c r="AW38" s="821"/>
      <c r="AX38" s="821"/>
      <c r="AY38" s="821"/>
      <c r="AZ38" s="822" t="s">
        <v>545</v>
      </c>
      <c r="BA38" s="822"/>
      <c r="BB38" s="822"/>
      <c r="BC38" s="822"/>
      <c r="BD38" s="822"/>
      <c r="BE38" s="818" t="s">
        <v>390</v>
      </c>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t="s">
        <v>396</v>
      </c>
      <c r="C39" s="746"/>
      <c r="D39" s="746"/>
      <c r="E39" s="746"/>
      <c r="F39" s="746"/>
      <c r="G39" s="746"/>
      <c r="H39" s="746"/>
      <c r="I39" s="746"/>
      <c r="J39" s="746"/>
      <c r="K39" s="746"/>
      <c r="L39" s="746"/>
      <c r="M39" s="746"/>
      <c r="N39" s="746"/>
      <c r="O39" s="746"/>
      <c r="P39" s="747"/>
      <c r="Q39" s="748">
        <v>100</v>
      </c>
      <c r="R39" s="749"/>
      <c r="S39" s="749"/>
      <c r="T39" s="749"/>
      <c r="U39" s="749"/>
      <c r="V39" s="749">
        <v>100</v>
      </c>
      <c r="W39" s="749"/>
      <c r="X39" s="749"/>
      <c r="Y39" s="749"/>
      <c r="Z39" s="749"/>
      <c r="AA39" s="749" t="s">
        <v>545</v>
      </c>
      <c r="AB39" s="749"/>
      <c r="AC39" s="749"/>
      <c r="AD39" s="749"/>
      <c r="AE39" s="750"/>
      <c r="AF39" s="751" t="s">
        <v>112</v>
      </c>
      <c r="AG39" s="752"/>
      <c r="AH39" s="752"/>
      <c r="AI39" s="752"/>
      <c r="AJ39" s="753"/>
      <c r="AK39" s="820">
        <v>0</v>
      </c>
      <c r="AL39" s="821"/>
      <c r="AM39" s="821"/>
      <c r="AN39" s="821"/>
      <c r="AO39" s="821"/>
      <c r="AP39" s="821" t="s">
        <v>554</v>
      </c>
      <c r="AQ39" s="821"/>
      <c r="AR39" s="821"/>
      <c r="AS39" s="821"/>
      <c r="AT39" s="821"/>
      <c r="AU39" s="821" t="s">
        <v>545</v>
      </c>
      <c r="AV39" s="821"/>
      <c r="AW39" s="821"/>
      <c r="AX39" s="821"/>
      <c r="AY39" s="821"/>
      <c r="AZ39" s="822" t="s">
        <v>545</v>
      </c>
      <c r="BA39" s="822"/>
      <c r="BB39" s="822"/>
      <c r="BC39" s="822"/>
      <c r="BD39" s="822"/>
      <c r="BE39" s="818" t="s">
        <v>390</v>
      </c>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t="s">
        <v>397</v>
      </c>
      <c r="C40" s="746"/>
      <c r="D40" s="746"/>
      <c r="E40" s="746"/>
      <c r="F40" s="746"/>
      <c r="G40" s="746"/>
      <c r="H40" s="746"/>
      <c r="I40" s="746"/>
      <c r="J40" s="746"/>
      <c r="K40" s="746"/>
      <c r="L40" s="746"/>
      <c r="M40" s="746"/>
      <c r="N40" s="746"/>
      <c r="O40" s="746"/>
      <c r="P40" s="747"/>
      <c r="Q40" s="748">
        <v>84</v>
      </c>
      <c r="R40" s="749"/>
      <c r="S40" s="749"/>
      <c r="T40" s="749"/>
      <c r="U40" s="749"/>
      <c r="V40" s="749">
        <v>73</v>
      </c>
      <c r="W40" s="749"/>
      <c r="X40" s="749"/>
      <c r="Y40" s="749"/>
      <c r="Z40" s="749"/>
      <c r="AA40" s="749">
        <v>11</v>
      </c>
      <c r="AB40" s="749"/>
      <c r="AC40" s="749"/>
      <c r="AD40" s="749"/>
      <c r="AE40" s="750"/>
      <c r="AF40" s="751">
        <v>90</v>
      </c>
      <c r="AG40" s="752"/>
      <c r="AH40" s="752"/>
      <c r="AI40" s="752"/>
      <c r="AJ40" s="753"/>
      <c r="AK40" s="820">
        <v>0</v>
      </c>
      <c r="AL40" s="821"/>
      <c r="AM40" s="821"/>
      <c r="AN40" s="821"/>
      <c r="AO40" s="821"/>
      <c r="AP40" s="821">
        <v>30</v>
      </c>
      <c r="AQ40" s="821"/>
      <c r="AR40" s="821"/>
      <c r="AS40" s="821"/>
      <c r="AT40" s="821"/>
      <c r="AU40" s="821">
        <v>30</v>
      </c>
      <c r="AV40" s="821"/>
      <c r="AW40" s="821"/>
      <c r="AX40" s="821"/>
      <c r="AY40" s="821"/>
      <c r="AZ40" s="822" t="s">
        <v>545</v>
      </c>
      <c r="BA40" s="822"/>
      <c r="BB40" s="822"/>
      <c r="BC40" s="822"/>
      <c r="BD40" s="822"/>
      <c r="BE40" s="818" t="s">
        <v>390</v>
      </c>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398</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371</v>
      </c>
      <c r="B63" s="780" t="s">
        <v>399</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435</v>
      </c>
      <c r="AG63" s="832"/>
      <c r="AH63" s="832"/>
      <c r="AI63" s="832"/>
      <c r="AJ63" s="833"/>
      <c r="AK63" s="834"/>
      <c r="AL63" s="829"/>
      <c r="AM63" s="829"/>
      <c r="AN63" s="829"/>
      <c r="AO63" s="829"/>
      <c r="AP63" s="832">
        <v>7894</v>
      </c>
      <c r="AQ63" s="832"/>
      <c r="AR63" s="832"/>
      <c r="AS63" s="832"/>
      <c r="AT63" s="832"/>
      <c r="AU63" s="832">
        <v>5137</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400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401</v>
      </c>
      <c r="B66" s="731"/>
      <c r="C66" s="731"/>
      <c r="D66" s="731"/>
      <c r="E66" s="731"/>
      <c r="F66" s="731"/>
      <c r="G66" s="731"/>
      <c r="H66" s="731"/>
      <c r="I66" s="731"/>
      <c r="J66" s="731"/>
      <c r="K66" s="731"/>
      <c r="L66" s="731"/>
      <c r="M66" s="731"/>
      <c r="N66" s="731"/>
      <c r="O66" s="731"/>
      <c r="P66" s="732"/>
      <c r="Q66" s="707" t="s">
        <v>375</v>
      </c>
      <c r="R66" s="708"/>
      <c r="S66" s="708"/>
      <c r="T66" s="708"/>
      <c r="U66" s="709"/>
      <c r="V66" s="707" t="s">
        <v>376</v>
      </c>
      <c r="W66" s="708"/>
      <c r="X66" s="708"/>
      <c r="Y66" s="708"/>
      <c r="Z66" s="709"/>
      <c r="AA66" s="707" t="s">
        <v>377</v>
      </c>
      <c r="AB66" s="708"/>
      <c r="AC66" s="708"/>
      <c r="AD66" s="708"/>
      <c r="AE66" s="709"/>
      <c r="AF66" s="842" t="s">
        <v>378</v>
      </c>
      <c r="AG66" s="803"/>
      <c r="AH66" s="803"/>
      <c r="AI66" s="803"/>
      <c r="AJ66" s="843"/>
      <c r="AK66" s="707" t="s">
        <v>379</v>
      </c>
      <c r="AL66" s="731"/>
      <c r="AM66" s="731"/>
      <c r="AN66" s="731"/>
      <c r="AO66" s="732"/>
      <c r="AP66" s="707" t="s">
        <v>380</v>
      </c>
      <c r="AQ66" s="708"/>
      <c r="AR66" s="708"/>
      <c r="AS66" s="708"/>
      <c r="AT66" s="709"/>
      <c r="AU66" s="707" t="s">
        <v>402</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546</v>
      </c>
      <c r="C68" s="860"/>
      <c r="D68" s="860"/>
      <c r="E68" s="860"/>
      <c r="F68" s="860"/>
      <c r="G68" s="860"/>
      <c r="H68" s="860"/>
      <c r="I68" s="860"/>
      <c r="J68" s="860"/>
      <c r="K68" s="860"/>
      <c r="L68" s="860"/>
      <c r="M68" s="860"/>
      <c r="N68" s="860"/>
      <c r="O68" s="860"/>
      <c r="P68" s="861"/>
      <c r="Q68" s="862">
        <v>5849</v>
      </c>
      <c r="R68" s="856"/>
      <c r="S68" s="856"/>
      <c r="T68" s="856"/>
      <c r="U68" s="856"/>
      <c r="V68" s="856">
        <v>5787</v>
      </c>
      <c r="W68" s="856"/>
      <c r="X68" s="856"/>
      <c r="Y68" s="856"/>
      <c r="Z68" s="856"/>
      <c r="AA68" s="856">
        <v>61</v>
      </c>
      <c r="AB68" s="856"/>
      <c r="AC68" s="856"/>
      <c r="AD68" s="856"/>
      <c r="AE68" s="856"/>
      <c r="AF68" s="856">
        <v>6</v>
      </c>
      <c r="AG68" s="856"/>
      <c r="AH68" s="856"/>
      <c r="AI68" s="856"/>
      <c r="AJ68" s="856"/>
      <c r="AK68" s="856">
        <v>361</v>
      </c>
      <c r="AL68" s="856"/>
      <c r="AM68" s="856"/>
      <c r="AN68" s="856"/>
      <c r="AO68" s="856"/>
      <c r="AP68" s="856">
        <v>3563</v>
      </c>
      <c r="AQ68" s="856"/>
      <c r="AR68" s="856"/>
      <c r="AS68" s="856"/>
      <c r="AT68" s="856"/>
      <c r="AU68" s="856">
        <v>288</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547</v>
      </c>
      <c r="C69" s="864"/>
      <c r="D69" s="864"/>
      <c r="E69" s="864"/>
      <c r="F69" s="864"/>
      <c r="G69" s="864"/>
      <c r="H69" s="864"/>
      <c r="I69" s="864"/>
      <c r="J69" s="864"/>
      <c r="K69" s="864"/>
      <c r="L69" s="864"/>
      <c r="M69" s="864"/>
      <c r="N69" s="864"/>
      <c r="O69" s="864"/>
      <c r="P69" s="865"/>
      <c r="Q69" s="866">
        <v>2477</v>
      </c>
      <c r="R69" s="821"/>
      <c r="S69" s="821"/>
      <c r="T69" s="821"/>
      <c r="U69" s="821"/>
      <c r="V69" s="821">
        <v>2435</v>
      </c>
      <c r="W69" s="821"/>
      <c r="X69" s="821"/>
      <c r="Y69" s="821"/>
      <c r="Z69" s="821"/>
      <c r="AA69" s="821">
        <v>42</v>
      </c>
      <c r="AB69" s="821"/>
      <c r="AC69" s="821"/>
      <c r="AD69" s="821"/>
      <c r="AE69" s="821"/>
      <c r="AF69" s="821">
        <v>42</v>
      </c>
      <c r="AG69" s="821"/>
      <c r="AH69" s="821"/>
      <c r="AI69" s="821"/>
      <c r="AJ69" s="821"/>
      <c r="AK69" s="821" t="s">
        <v>545</v>
      </c>
      <c r="AL69" s="821"/>
      <c r="AM69" s="821"/>
      <c r="AN69" s="821"/>
      <c r="AO69" s="821"/>
      <c r="AP69" s="821" t="s">
        <v>545</v>
      </c>
      <c r="AQ69" s="821"/>
      <c r="AR69" s="821"/>
      <c r="AS69" s="821"/>
      <c r="AT69" s="821"/>
      <c r="AU69" s="821" t="s">
        <v>545</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548</v>
      </c>
      <c r="C70" s="864"/>
      <c r="D70" s="864"/>
      <c r="E70" s="864"/>
      <c r="F70" s="864"/>
      <c r="G70" s="864"/>
      <c r="H70" s="864"/>
      <c r="I70" s="864"/>
      <c r="J70" s="864"/>
      <c r="K70" s="864"/>
      <c r="L70" s="864"/>
      <c r="M70" s="864"/>
      <c r="N70" s="864"/>
      <c r="O70" s="864"/>
      <c r="P70" s="865"/>
      <c r="Q70" s="866">
        <v>674</v>
      </c>
      <c r="R70" s="821"/>
      <c r="S70" s="821"/>
      <c r="T70" s="821"/>
      <c r="U70" s="821"/>
      <c r="V70" s="821">
        <v>671</v>
      </c>
      <c r="W70" s="821"/>
      <c r="X70" s="821"/>
      <c r="Y70" s="821"/>
      <c r="Z70" s="821"/>
      <c r="AA70" s="821">
        <v>3</v>
      </c>
      <c r="AB70" s="821"/>
      <c r="AC70" s="821"/>
      <c r="AD70" s="821"/>
      <c r="AE70" s="821"/>
      <c r="AF70" s="821">
        <v>3</v>
      </c>
      <c r="AG70" s="821"/>
      <c r="AH70" s="821"/>
      <c r="AI70" s="821"/>
      <c r="AJ70" s="821"/>
      <c r="AK70" s="821">
        <v>64</v>
      </c>
      <c r="AL70" s="821"/>
      <c r="AM70" s="821"/>
      <c r="AN70" s="821"/>
      <c r="AO70" s="821"/>
      <c r="AP70" s="821" t="s">
        <v>545</v>
      </c>
      <c r="AQ70" s="821"/>
      <c r="AR70" s="821"/>
      <c r="AS70" s="821"/>
      <c r="AT70" s="821"/>
      <c r="AU70" s="821" t="s">
        <v>545</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549</v>
      </c>
      <c r="C71" s="864"/>
      <c r="D71" s="864"/>
      <c r="E71" s="864"/>
      <c r="F71" s="864"/>
      <c r="G71" s="864"/>
      <c r="H71" s="864"/>
      <c r="I71" s="864"/>
      <c r="J71" s="864"/>
      <c r="K71" s="864"/>
      <c r="L71" s="864"/>
      <c r="M71" s="864"/>
      <c r="N71" s="864"/>
      <c r="O71" s="864"/>
      <c r="P71" s="865"/>
      <c r="Q71" s="866">
        <v>81286</v>
      </c>
      <c r="R71" s="821"/>
      <c r="S71" s="821"/>
      <c r="T71" s="821"/>
      <c r="U71" s="821"/>
      <c r="V71" s="821">
        <v>78524</v>
      </c>
      <c r="W71" s="821"/>
      <c r="X71" s="821"/>
      <c r="Y71" s="821"/>
      <c r="Z71" s="821"/>
      <c r="AA71" s="821">
        <v>2761</v>
      </c>
      <c r="AB71" s="821"/>
      <c r="AC71" s="821"/>
      <c r="AD71" s="821"/>
      <c r="AE71" s="821"/>
      <c r="AF71" s="821">
        <v>2761</v>
      </c>
      <c r="AG71" s="821"/>
      <c r="AH71" s="821"/>
      <c r="AI71" s="821"/>
      <c r="AJ71" s="821"/>
      <c r="AK71" s="821">
        <v>909</v>
      </c>
      <c r="AL71" s="821"/>
      <c r="AM71" s="821"/>
      <c r="AN71" s="821"/>
      <c r="AO71" s="821"/>
      <c r="AP71" s="821" t="s">
        <v>545</v>
      </c>
      <c r="AQ71" s="821"/>
      <c r="AR71" s="821"/>
      <c r="AS71" s="821"/>
      <c r="AT71" s="821"/>
      <c r="AU71" s="821" t="s">
        <v>545</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550</v>
      </c>
      <c r="C72" s="864"/>
      <c r="D72" s="864"/>
      <c r="E72" s="864"/>
      <c r="F72" s="864"/>
      <c r="G72" s="864"/>
      <c r="H72" s="864"/>
      <c r="I72" s="864"/>
      <c r="J72" s="864"/>
      <c r="K72" s="864"/>
      <c r="L72" s="864"/>
      <c r="M72" s="864"/>
      <c r="N72" s="864"/>
      <c r="O72" s="864"/>
      <c r="P72" s="865"/>
      <c r="Q72" s="866">
        <v>16</v>
      </c>
      <c r="R72" s="821"/>
      <c r="S72" s="821"/>
      <c r="T72" s="821"/>
      <c r="U72" s="821"/>
      <c r="V72" s="821">
        <v>15</v>
      </c>
      <c r="W72" s="821"/>
      <c r="X72" s="821"/>
      <c r="Y72" s="821"/>
      <c r="Z72" s="821"/>
      <c r="AA72" s="821">
        <v>1</v>
      </c>
      <c r="AB72" s="821"/>
      <c r="AC72" s="821"/>
      <c r="AD72" s="821"/>
      <c r="AE72" s="821"/>
      <c r="AF72" s="821">
        <v>1</v>
      </c>
      <c r="AG72" s="821"/>
      <c r="AH72" s="821"/>
      <c r="AI72" s="821"/>
      <c r="AJ72" s="821"/>
      <c r="AK72" s="821">
        <v>1</v>
      </c>
      <c r="AL72" s="821"/>
      <c r="AM72" s="821"/>
      <c r="AN72" s="821"/>
      <c r="AO72" s="821"/>
      <c r="AP72" s="821" t="s">
        <v>545</v>
      </c>
      <c r="AQ72" s="821"/>
      <c r="AR72" s="821"/>
      <c r="AS72" s="821"/>
      <c r="AT72" s="821"/>
      <c r="AU72" s="821" t="s">
        <v>545</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551</v>
      </c>
      <c r="C73" s="864"/>
      <c r="D73" s="864"/>
      <c r="E73" s="864"/>
      <c r="F73" s="864"/>
      <c r="G73" s="864"/>
      <c r="H73" s="864"/>
      <c r="I73" s="864"/>
      <c r="J73" s="864"/>
      <c r="K73" s="864"/>
      <c r="L73" s="864"/>
      <c r="M73" s="864"/>
      <c r="N73" s="864"/>
      <c r="O73" s="864"/>
      <c r="P73" s="865"/>
      <c r="Q73" s="866">
        <v>0</v>
      </c>
      <c r="R73" s="821"/>
      <c r="S73" s="821"/>
      <c r="T73" s="821"/>
      <c r="U73" s="821"/>
      <c r="V73" s="821">
        <v>0</v>
      </c>
      <c r="W73" s="821"/>
      <c r="X73" s="821"/>
      <c r="Y73" s="821"/>
      <c r="Z73" s="821"/>
      <c r="AA73" s="821" t="s">
        <v>545</v>
      </c>
      <c r="AB73" s="821"/>
      <c r="AC73" s="821"/>
      <c r="AD73" s="821"/>
      <c r="AE73" s="821"/>
      <c r="AF73" s="821" t="s">
        <v>545</v>
      </c>
      <c r="AG73" s="821"/>
      <c r="AH73" s="821"/>
      <c r="AI73" s="821"/>
      <c r="AJ73" s="821"/>
      <c r="AK73" s="821" t="s">
        <v>545</v>
      </c>
      <c r="AL73" s="821"/>
      <c r="AM73" s="821"/>
      <c r="AN73" s="821"/>
      <c r="AO73" s="821"/>
      <c r="AP73" s="821" t="s">
        <v>545</v>
      </c>
      <c r="AQ73" s="821"/>
      <c r="AR73" s="821"/>
      <c r="AS73" s="821"/>
      <c r="AT73" s="821"/>
      <c r="AU73" s="821" t="s">
        <v>545</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371</v>
      </c>
      <c r="B88" s="780" t="s">
        <v>403</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2712</v>
      </c>
      <c r="AG88" s="832"/>
      <c r="AH88" s="832"/>
      <c r="AI88" s="832"/>
      <c r="AJ88" s="832"/>
      <c r="AK88" s="829"/>
      <c r="AL88" s="829"/>
      <c r="AM88" s="829"/>
      <c r="AN88" s="829"/>
      <c r="AO88" s="829"/>
      <c r="AP88" s="832">
        <v>3563</v>
      </c>
      <c r="AQ88" s="832"/>
      <c r="AR88" s="832"/>
      <c r="AS88" s="832"/>
      <c r="AT88" s="832"/>
      <c r="AU88" s="832">
        <v>288</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780" t="s">
        <v>404</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14</v>
      </c>
      <c r="CS102" s="840"/>
      <c r="CT102" s="840"/>
      <c r="CU102" s="840"/>
      <c r="CV102" s="883"/>
      <c r="CW102" s="882">
        <v>35</v>
      </c>
      <c r="CX102" s="840"/>
      <c r="CY102" s="840"/>
      <c r="CZ102" s="840"/>
      <c r="DA102" s="883"/>
      <c r="DB102" s="882">
        <v>11</v>
      </c>
      <c r="DC102" s="840"/>
      <c r="DD102" s="840"/>
      <c r="DE102" s="840"/>
      <c r="DF102" s="883"/>
      <c r="DG102" s="882" t="s">
        <v>545</v>
      </c>
      <c r="DH102" s="840"/>
      <c r="DI102" s="840"/>
      <c r="DJ102" s="840"/>
      <c r="DK102" s="883"/>
      <c r="DL102" s="882" t="s">
        <v>545</v>
      </c>
      <c r="DM102" s="840"/>
      <c r="DN102" s="840"/>
      <c r="DO102" s="840"/>
      <c r="DP102" s="883"/>
      <c r="DQ102" s="882" t="s">
        <v>545</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411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412</v>
      </c>
      <c r="AB109" s="885"/>
      <c r="AC109" s="885"/>
      <c r="AD109" s="885"/>
      <c r="AE109" s="886"/>
      <c r="AF109" s="884" t="s">
        <v>288</v>
      </c>
      <c r="AG109" s="885"/>
      <c r="AH109" s="885"/>
      <c r="AI109" s="885"/>
      <c r="AJ109" s="886"/>
      <c r="AK109" s="884" t="s">
        <v>287</v>
      </c>
      <c r="AL109" s="885"/>
      <c r="AM109" s="885"/>
      <c r="AN109" s="885"/>
      <c r="AO109" s="886"/>
      <c r="AP109" s="884" t="s">
        <v>413</v>
      </c>
      <c r="AQ109" s="885"/>
      <c r="AR109" s="885"/>
      <c r="AS109" s="885"/>
      <c r="AT109" s="887"/>
      <c r="AU109" s="904" t="s">
        <v>411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412</v>
      </c>
      <c r="BR109" s="885"/>
      <c r="BS109" s="885"/>
      <c r="BT109" s="885"/>
      <c r="BU109" s="886"/>
      <c r="BV109" s="884" t="s">
        <v>288</v>
      </c>
      <c r="BW109" s="885"/>
      <c r="BX109" s="885"/>
      <c r="BY109" s="885"/>
      <c r="BZ109" s="886"/>
      <c r="CA109" s="884" t="s">
        <v>287</v>
      </c>
      <c r="CB109" s="885"/>
      <c r="CC109" s="885"/>
      <c r="CD109" s="885"/>
      <c r="CE109" s="886"/>
      <c r="CF109" s="905" t="s">
        <v>413</v>
      </c>
      <c r="CG109" s="905"/>
      <c r="CH109" s="905"/>
      <c r="CI109" s="905"/>
      <c r="CJ109" s="905"/>
      <c r="CK109" s="884" t="s">
        <v>414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412</v>
      </c>
      <c r="DH109" s="885"/>
      <c r="DI109" s="885"/>
      <c r="DJ109" s="885"/>
      <c r="DK109" s="886"/>
      <c r="DL109" s="884" t="s">
        <v>288</v>
      </c>
      <c r="DM109" s="885"/>
      <c r="DN109" s="885"/>
      <c r="DO109" s="885"/>
      <c r="DP109" s="886"/>
      <c r="DQ109" s="884" t="s">
        <v>287</v>
      </c>
      <c r="DR109" s="885"/>
      <c r="DS109" s="885"/>
      <c r="DT109" s="885"/>
      <c r="DU109" s="886"/>
      <c r="DV109" s="884" t="s">
        <v>413</v>
      </c>
      <c r="DW109" s="885"/>
      <c r="DX109" s="885"/>
      <c r="DY109" s="885"/>
      <c r="DZ109" s="887"/>
    </row>
    <row r="110" spans="1:131" s="199" customFormat="1" ht="26.25" customHeight="1" x14ac:dyDescent="0.15">
      <c r="A110" s="888" t="s">
        <v>415</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1482091</v>
      </c>
      <c r="AB110" s="892"/>
      <c r="AC110" s="892"/>
      <c r="AD110" s="892"/>
      <c r="AE110" s="893"/>
      <c r="AF110" s="894">
        <v>1567315</v>
      </c>
      <c r="AG110" s="892"/>
      <c r="AH110" s="892"/>
      <c r="AI110" s="892"/>
      <c r="AJ110" s="893"/>
      <c r="AK110" s="894">
        <v>1566934</v>
      </c>
      <c r="AL110" s="892"/>
      <c r="AM110" s="892"/>
      <c r="AN110" s="892"/>
      <c r="AO110" s="893"/>
      <c r="AP110" s="895">
        <v>27.9</v>
      </c>
      <c r="AQ110" s="896"/>
      <c r="AR110" s="896"/>
      <c r="AS110" s="896"/>
      <c r="AT110" s="897"/>
      <c r="AU110" s="898" t="s">
        <v>61</v>
      </c>
      <c r="AV110" s="899"/>
      <c r="AW110" s="899"/>
      <c r="AX110" s="899"/>
      <c r="AY110" s="899"/>
      <c r="AZ110" s="940" t="s">
        <v>416</v>
      </c>
      <c r="BA110" s="889"/>
      <c r="BB110" s="889"/>
      <c r="BC110" s="889"/>
      <c r="BD110" s="889"/>
      <c r="BE110" s="889"/>
      <c r="BF110" s="889"/>
      <c r="BG110" s="889"/>
      <c r="BH110" s="889"/>
      <c r="BI110" s="889"/>
      <c r="BJ110" s="889"/>
      <c r="BK110" s="889"/>
      <c r="BL110" s="889"/>
      <c r="BM110" s="889"/>
      <c r="BN110" s="889"/>
      <c r="BO110" s="889"/>
      <c r="BP110" s="890"/>
      <c r="BQ110" s="926">
        <v>11495227</v>
      </c>
      <c r="BR110" s="927"/>
      <c r="BS110" s="927"/>
      <c r="BT110" s="927"/>
      <c r="BU110" s="927"/>
      <c r="BV110" s="927">
        <v>11072125</v>
      </c>
      <c r="BW110" s="927"/>
      <c r="BX110" s="927"/>
      <c r="BY110" s="927"/>
      <c r="BZ110" s="927"/>
      <c r="CA110" s="927">
        <v>10983126</v>
      </c>
      <c r="CB110" s="927"/>
      <c r="CC110" s="927"/>
      <c r="CD110" s="927"/>
      <c r="CE110" s="927"/>
      <c r="CF110" s="941">
        <v>195.8</v>
      </c>
      <c r="CG110" s="942"/>
      <c r="CH110" s="942"/>
      <c r="CI110" s="942"/>
      <c r="CJ110" s="942"/>
      <c r="CK110" s="943" t="s">
        <v>417</v>
      </c>
      <c r="CL110" s="944"/>
      <c r="CM110" s="923" t="s">
        <v>418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x14ac:dyDescent="0.15">
      <c r="A111" s="930" t="s">
        <v>419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420</v>
      </c>
      <c r="BA111" s="950"/>
      <c r="BB111" s="950"/>
      <c r="BC111" s="950"/>
      <c r="BD111" s="950"/>
      <c r="BE111" s="950"/>
      <c r="BF111" s="950"/>
      <c r="BG111" s="950"/>
      <c r="BH111" s="950"/>
      <c r="BI111" s="950"/>
      <c r="BJ111" s="950"/>
      <c r="BK111" s="950"/>
      <c r="BL111" s="950"/>
      <c r="BM111" s="950"/>
      <c r="BN111" s="950"/>
      <c r="BO111" s="950"/>
      <c r="BP111" s="951"/>
      <c r="BQ111" s="919">
        <v>8573</v>
      </c>
      <c r="BR111" s="920"/>
      <c r="BS111" s="920"/>
      <c r="BT111" s="920"/>
      <c r="BU111" s="920"/>
      <c r="BV111" s="920">
        <v>8473</v>
      </c>
      <c r="BW111" s="920"/>
      <c r="BX111" s="920"/>
      <c r="BY111" s="920"/>
      <c r="BZ111" s="920"/>
      <c r="CA111" s="920">
        <v>6628</v>
      </c>
      <c r="CB111" s="920"/>
      <c r="CC111" s="920"/>
      <c r="CD111" s="920"/>
      <c r="CE111" s="920"/>
      <c r="CF111" s="914">
        <v>0.1</v>
      </c>
      <c r="CG111" s="915"/>
      <c r="CH111" s="915"/>
      <c r="CI111" s="915"/>
      <c r="CJ111" s="915"/>
      <c r="CK111" s="945"/>
      <c r="CL111" s="946"/>
      <c r="CM111" s="916" t="s">
        <v>421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x14ac:dyDescent="0.15">
      <c r="A112" s="952" t="s">
        <v>422</v>
      </c>
      <c r="B112" s="953"/>
      <c r="C112" s="950" t="s">
        <v>423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424</v>
      </c>
      <c r="BA112" s="950"/>
      <c r="BB112" s="950"/>
      <c r="BC112" s="950"/>
      <c r="BD112" s="950"/>
      <c r="BE112" s="950"/>
      <c r="BF112" s="950"/>
      <c r="BG112" s="950"/>
      <c r="BH112" s="950"/>
      <c r="BI112" s="950"/>
      <c r="BJ112" s="950"/>
      <c r="BK112" s="950"/>
      <c r="BL112" s="950"/>
      <c r="BM112" s="950"/>
      <c r="BN112" s="950"/>
      <c r="BO112" s="950"/>
      <c r="BP112" s="951"/>
      <c r="BQ112" s="919">
        <v>5817026</v>
      </c>
      <c r="BR112" s="920"/>
      <c r="BS112" s="920"/>
      <c r="BT112" s="920"/>
      <c r="BU112" s="920"/>
      <c r="BV112" s="920">
        <v>5451918</v>
      </c>
      <c r="BW112" s="920"/>
      <c r="BX112" s="920"/>
      <c r="BY112" s="920"/>
      <c r="BZ112" s="920"/>
      <c r="CA112" s="920">
        <v>5500061</v>
      </c>
      <c r="CB112" s="920"/>
      <c r="CC112" s="920"/>
      <c r="CD112" s="920"/>
      <c r="CE112" s="920"/>
      <c r="CF112" s="914">
        <v>98</v>
      </c>
      <c r="CG112" s="915"/>
      <c r="CH112" s="915"/>
      <c r="CI112" s="915"/>
      <c r="CJ112" s="915"/>
      <c r="CK112" s="945"/>
      <c r="CL112" s="946"/>
      <c r="CM112" s="916" t="s">
        <v>425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x14ac:dyDescent="0.15">
      <c r="A113" s="954"/>
      <c r="B113" s="955"/>
      <c r="C113" s="950" t="s">
        <v>426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540643</v>
      </c>
      <c r="AB113" s="934"/>
      <c r="AC113" s="934"/>
      <c r="AD113" s="934"/>
      <c r="AE113" s="935"/>
      <c r="AF113" s="936">
        <v>507671</v>
      </c>
      <c r="AG113" s="934"/>
      <c r="AH113" s="934"/>
      <c r="AI113" s="934"/>
      <c r="AJ113" s="935"/>
      <c r="AK113" s="936">
        <v>594972</v>
      </c>
      <c r="AL113" s="934"/>
      <c r="AM113" s="934"/>
      <c r="AN113" s="934"/>
      <c r="AO113" s="935"/>
      <c r="AP113" s="937">
        <v>10.6</v>
      </c>
      <c r="AQ113" s="938"/>
      <c r="AR113" s="938"/>
      <c r="AS113" s="938"/>
      <c r="AT113" s="939"/>
      <c r="AU113" s="900"/>
      <c r="AV113" s="901"/>
      <c r="AW113" s="901"/>
      <c r="AX113" s="901"/>
      <c r="AY113" s="901"/>
      <c r="AZ113" s="949" t="s">
        <v>427</v>
      </c>
      <c r="BA113" s="950"/>
      <c r="BB113" s="950"/>
      <c r="BC113" s="950"/>
      <c r="BD113" s="950"/>
      <c r="BE113" s="950"/>
      <c r="BF113" s="950"/>
      <c r="BG113" s="950"/>
      <c r="BH113" s="950"/>
      <c r="BI113" s="950"/>
      <c r="BJ113" s="950"/>
      <c r="BK113" s="950"/>
      <c r="BL113" s="950"/>
      <c r="BM113" s="950"/>
      <c r="BN113" s="950"/>
      <c r="BO113" s="950"/>
      <c r="BP113" s="951"/>
      <c r="BQ113" s="919">
        <v>359848</v>
      </c>
      <c r="BR113" s="920"/>
      <c r="BS113" s="920"/>
      <c r="BT113" s="920"/>
      <c r="BU113" s="920"/>
      <c r="BV113" s="920">
        <v>335876</v>
      </c>
      <c r="BW113" s="920"/>
      <c r="BX113" s="920"/>
      <c r="BY113" s="920"/>
      <c r="BZ113" s="920"/>
      <c r="CA113" s="920">
        <v>288477</v>
      </c>
      <c r="CB113" s="920"/>
      <c r="CC113" s="920"/>
      <c r="CD113" s="920"/>
      <c r="CE113" s="920"/>
      <c r="CF113" s="914">
        <v>5.0999999999999996</v>
      </c>
      <c r="CG113" s="915"/>
      <c r="CH113" s="915"/>
      <c r="CI113" s="915"/>
      <c r="CJ113" s="915"/>
      <c r="CK113" s="945"/>
      <c r="CL113" s="946"/>
      <c r="CM113" s="916" t="s">
        <v>428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x14ac:dyDescent="0.15">
      <c r="A114" s="954"/>
      <c r="B114" s="955"/>
      <c r="C114" s="950" t="s">
        <v>429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53866</v>
      </c>
      <c r="AB114" s="959"/>
      <c r="AC114" s="959"/>
      <c r="AD114" s="959"/>
      <c r="AE114" s="960"/>
      <c r="AF114" s="961">
        <v>46628</v>
      </c>
      <c r="AG114" s="959"/>
      <c r="AH114" s="959"/>
      <c r="AI114" s="959"/>
      <c r="AJ114" s="960"/>
      <c r="AK114" s="961">
        <v>48009</v>
      </c>
      <c r="AL114" s="959"/>
      <c r="AM114" s="959"/>
      <c r="AN114" s="959"/>
      <c r="AO114" s="960"/>
      <c r="AP114" s="962">
        <v>0.9</v>
      </c>
      <c r="AQ114" s="963"/>
      <c r="AR114" s="963"/>
      <c r="AS114" s="963"/>
      <c r="AT114" s="964"/>
      <c r="AU114" s="900"/>
      <c r="AV114" s="901"/>
      <c r="AW114" s="901"/>
      <c r="AX114" s="901"/>
      <c r="AY114" s="901"/>
      <c r="AZ114" s="949" t="s">
        <v>430</v>
      </c>
      <c r="BA114" s="950"/>
      <c r="BB114" s="950"/>
      <c r="BC114" s="950"/>
      <c r="BD114" s="950"/>
      <c r="BE114" s="950"/>
      <c r="BF114" s="950"/>
      <c r="BG114" s="950"/>
      <c r="BH114" s="950"/>
      <c r="BI114" s="950"/>
      <c r="BJ114" s="950"/>
      <c r="BK114" s="950"/>
      <c r="BL114" s="950"/>
      <c r="BM114" s="950"/>
      <c r="BN114" s="950"/>
      <c r="BO114" s="950"/>
      <c r="BP114" s="951"/>
      <c r="BQ114" s="919">
        <v>1285407</v>
      </c>
      <c r="BR114" s="920"/>
      <c r="BS114" s="920"/>
      <c r="BT114" s="920"/>
      <c r="BU114" s="920"/>
      <c r="BV114" s="920">
        <v>1177432</v>
      </c>
      <c r="BW114" s="920"/>
      <c r="BX114" s="920"/>
      <c r="BY114" s="920"/>
      <c r="BZ114" s="920"/>
      <c r="CA114" s="920">
        <v>786683</v>
      </c>
      <c r="CB114" s="920"/>
      <c r="CC114" s="920"/>
      <c r="CD114" s="920"/>
      <c r="CE114" s="920"/>
      <c r="CF114" s="914">
        <v>14</v>
      </c>
      <c r="CG114" s="915"/>
      <c r="CH114" s="915"/>
      <c r="CI114" s="915"/>
      <c r="CJ114" s="915"/>
      <c r="CK114" s="945"/>
      <c r="CL114" s="946"/>
      <c r="CM114" s="916" t="s">
        <v>431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x14ac:dyDescent="0.15">
      <c r="A115" s="954"/>
      <c r="B115" s="955"/>
      <c r="C115" s="950" t="s">
        <v>432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900"/>
      <c r="AV115" s="901"/>
      <c r="AW115" s="901"/>
      <c r="AX115" s="901"/>
      <c r="AY115" s="901"/>
      <c r="AZ115" s="949" t="s">
        <v>433</v>
      </c>
      <c r="BA115" s="950"/>
      <c r="BB115" s="950"/>
      <c r="BC115" s="950"/>
      <c r="BD115" s="950"/>
      <c r="BE115" s="950"/>
      <c r="BF115" s="950"/>
      <c r="BG115" s="950"/>
      <c r="BH115" s="950"/>
      <c r="BI115" s="950"/>
      <c r="BJ115" s="950"/>
      <c r="BK115" s="950"/>
      <c r="BL115" s="950"/>
      <c r="BM115" s="950"/>
      <c r="BN115" s="950"/>
      <c r="BO115" s="950"/>
      <c r="BP115" s="951"/>
      <c r="BQ115" s="919">
        <v>63</v>
      </c>
      <c r="BR115" s="920"/>
      <c r="BS115" s="920"/>
      <c r="BT115" s="920"/>
      <c r="BU115" s="920"/>
      <c r="BV115" s="920">
        <v>25</v>
      </c>
      <c r="BW115" s="920"/>
      <c r="BX115" s="920"/>
      <c r="BY115" s="920"/>
      <c r="BZ115" s="920"/>
      <c r="CA115" s="920">
        <v>6</v>
      </c>
      <c r="CB115" s="920"/>
      <c r="CC115" s="920"/>
      <c r="CD115" s="920"/>
      <c r="CE115" s="920"/>
      <c r="CF115" s="914">
        <v>0</v>
      </c>
      <c r="CG115" s="915"/>
      <c r="CH115" s="915"/>
      <c r="CI115" s="915"/>
      <c r="CJ115" s="915"/>
      <c r="CK115" s="945"/>
      <c r="CL115" s="946"/>
      <c r="CM115" s="949" t="s">
        <v>434</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v>146</v>
      </c>
      <c r="AL116" s="959"/>
      <c r="AM116" s="959"/>
      <c r="AN116" s="959"/>
      <c r="AO116" s="960"/>
      <c r="AP116" s="962">
        <v>0</v>
      </c>
      <c r="AQ116" s="963"/>
      <c r="AR116" s="963"/>
      <c r="AS116" s="963"/>
      <c r="AT116" s="964"/>
      <c r="AU116" s="900"/>
      <c r="AV116" s="901"/>
      <c r="AW116" s="901"/>
      <c r="AX116" s="901"/>
      <c r="AY116" s="901"/>
      <c r="AZ116" s="967" t="s">
        <v>436</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8573</v>
      </c>
      <c r="DH116" s="959"/>
      <c r="DI116" s="959"/>
      <c r="DJ116" s="959"/>
      <c r="DK116" s="960"/>
      <c r="DL116" s="961">
        <v>8473</v>
      </c>
      <c r="DM116" s="959"/>
      <c r="DN116" s="959"/>
      <c r="DO116" s="959"/>
      <c r="DP116" s="960"/>
      <c r="DQ116" s="961">
        <v>6628</v>
      </c>
      <c r="DR116" s="959"/>
      <c r="DS116" s="959"/>
      <c r="DT116" s="959"/>
      <c r="DU116" s="960"/>
      <c r="DV116" s="962">
        <v>0.1</v>
      </c>
      <c r="DW116" s="963"/>
      <c r="DX116" s="963"/>
      <c r="DY116" s="963"/>
      <c r="DZ116" s="964"/>
    </row>
    <row r="117" spans="1:130" s="199" customFormat="1" ht="26.25" customHeight="1" x14ac:dyDescent="0.15">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438</v>
      </c>
      <c r="Z117" s="886"/>
      <c r="AA117" s="976">
        <v>2076600</v>
      </c>
      <c r="AB117" s="977"/>
      <c r="AC117" s="977"/>
      <c r="AD117" s="977"/>
      <c r="AE117" s="978"/>
      <c r="AF117" s="979">
        <v>2121614</v>
      </c>
      <c r="AG117" s="977"/>
      <c r="AH117" s="977"/>
      <c r="AI117" s="977"/>
      <c r="AJ117" s="978"/>
      <c r="AK117" s="979">
        <v>2210061</v>
      </c>
      <c r="AL117" s="977"/>
      <c r="AM117" s="977"/>
      <c r="AN117" s="977"/>
      <c r="AO117" s="978"/>
      <c r="AP117" s="980"/>
      <c r="AQ117" s="981"/>
      <c r="AR117" s="981"/>
      <c r="AS117" s="981"/>
      <c r="AT117" s="982"/>
      <c r="AU117" s="900"/>
      <c r="AV117" s="901"/>
      <c r="AW117" s="901"/>
      <c r="AX117" s="901"/>
      <c r="AY117" s="901"/>
      <c r="AZ117" s="967" t="s">
        <v>439</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440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x14ac:dyDescent="0.15">
      <c r="A118" s="904" t="s">
        <v>414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412</v>
      </c>
      <c r="AB118" s="885"/>
      <c r="AC118" s="885"/>
      <c r="AD118" s="885"/>
      <c r="AE118" s="886"/>
      <c r="AF118" s="884" t="s">
        <v>288</v>
      </c>
      <c r="AG118" s="885"/>
      <c r="AH118" s="885"/>
      <c r="AI118" s="885"/>
      <c r="AJ118" s="886"/>
      <c r="AK118" s="884" t="s">
        <v>287</v>
      </c>
      <c r="AL118" s="885"/>
      <c r="AM118" s="885"/>
      <c r="AN118" s="885"/>
      <c r="AO118" s="886"/>
      <c r="AP118" s="971" t="s">
        <v>413</v>
      </c>
      <c r="AQ118" s="972"/>
      <c r="AR118" s="972"/>
      <c r="AS118" s="972"/>
      <c r="AT118" s="973"/>
      <c r="AU118" s="900"/>
      <c r="AV118" s="901"/>
      <c r="AW118" s="901"/>
      <c r="AX118" s="901"/>
      <c r="AY118" s="901"/>
      <c r="AZ118" s="974" t="s">
        <v>441</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442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x14ac:dyDescent="0.15">
      <c r="A119" s="1058" t="s">
        <v>417</v>
      </c>
      <c r="B119" s="944"/>
      <c r="C119" s="923" t="s">
        <v>418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443</v>
      </c>
      <c r="BP119" s="1006"/>
      <c r="BQ119" s="997">
        <v>18966144</v>
      </c>
      <c r="BR119" s="998"/>
      <c r="BS119" s="998"/>
      <c r="BT119" s="998"/>
      <c r="BU119" s="998"/>
      <c r="BV119" s="998">
        <v>18045849</v>
      </c>
      <c r="BW119" s="998"/>
      <c r="BX119" s="998"/>
      <c r="BY119" s="998"/>
      <c r="BZ119" s="998"/>
      <c r="CA119" s="998">
        <v>17564981</v>
      </c>
      <c r="CB119" s="998"/>
      <c r="CC119" s="998"/>
      <c r="CD119" s="998"/>
      <c r="CE119" s="998"/>
      <c r="CF119" s="999"/>
      <c r="CG119" s="1000"/>
      <c r="CH119" s="1000"/>
      <c r="CI119" s="1000"/>
      <c r="CJ119" s="1001"/>
      <c r="CK119" s="947"/>
      <c r="CL119" s="948"/>
      <c r="CM119" s="1002" t="s">
        <v>444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x14ac:dyDescent="0.15">
      <c r="A120" s="1059"/>
      <c r="B120" s="946"/>
      <c r="C120" s="916" t="s">
        <v>421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445</v>
      </c>
      <c r="AV120" s="990"/>
      <c r="AW120" s="990"/>
      <c r="AX120" s="990"/>
      <c r="AY120" s="991"/>
      <c r="AZ120" s="940" t="s">
        <v>446</v>
      </c>
      <c r="BA120" s="889"/>
      <c r="BB120" s="889"/>
      <c r="BC120" s="889"/>
      <c r="BD120" s="889"/>
      <c r="BE120" s="889"/>
      <c r="BF120" s="889"/>
      <c r="BG120" s="889"/>
      <c r="BH120" s="889"/>
      <c r="BI120" s="889"/>
      <c r="BJ120" s="889"/>
      <c r="BK120" s="889"/>
      <c r="BL120" s="889"/>
      <c r="BM120" s="889"/>
      <c r="BN120" s="889"/>
      <c r="BO120" s="889"/>
      <c r="BP120" s="890"/>
      <c r="BQ120" s="926">
        <v>4289069</v>
      </c>
      <c r="BR120" s="927"/>
      <c r="BS120" s="927"/>
      <c r="BT120" s="927"/>
      <c r="BU120" s="927"/>
      <c r="BV120" s="927">
        <v>4485195</v>
      </c>
      <c r="BW120" s="927"/>
      <c r="BX120" s="927"/>
      <c r="BY120" s="927"/>
      <c r="BZ120" s="927"/>
      <c r="CA120" s="927">
        <v>4560424</v>
      </c>
      <c r="CB120" s="927"/>
      <c r="CC120" s="927"/>
      <c r="CD120" s="927"/>
      <c r="CE120" s="927"/>
      <c r="CF120" s="941">
        <v>81.3</v>
      </c>
      <c r="CG120" s="942"/>
      <c r="CH120" s="942"/>
      <c r="CI120" s="942"/>
      <c r="CJ120" s="942"/>
      <c r="CK120" s="1007" t="s">
        <v>447</v>
      </c>
      <c r="CL120" s="1008"/>
      <c r="CM120" s="1008"/>
      <c r="CN120" s="1008"/>
      <c r="CO120" s="1009"/>
      <c r="CP120" s="1015" t="s">
        <v>392</v>
      </c>
      <c r="CQ120" s="1016"/>
      <c r="CR120" s="1016"/>
      <c r="CS120" s="1016"/>
      <c r="CT120" s="1016"/>
      <c r="CU120" s="1016"/>
      <c r="CV120" s="1016"/>
      <c r="CW120" s="1016"/>
      <c r="CX120" s="1016"/>
      <c r="CY120" s="1016"/>
      <c r="CZ120" s="1016"/>
      <c r="DA120" s="1016"/>
      <c r="DB120" s="1016"/>
      <c r="DC120" s="1016"/>
      <c r="DD120" s="1016"/>
      <c r="DE120" s="1016"/>
      <c r="DF120" s="1017"/>
      <c r="DG120" s="926">
        <v>2974172</v>
      </c>
      <c r="DH120" s="927"/>
      <c r="DI120" s="927"/>
      <c r="DJ120" s="927"/>
      <c r="DK120" s="927"/>
      <c r="DL120" s="927">
        <v>2780599</v>
      </c>
      <c r="DM120" s="927"/>
      <c r="DN120" s="927"/>
      <c r="DO120" s="927"/>
      <c r="DP120" s="927"/>
      <c r="DQ120" s="927">
        <v>2789721</v>
      </c>
      <c r="DR120" s="927"/>
      <c r="DS120" s="927"/>
      <c r="DT120" s="927"/>
      <c r="DU120" s="927"/>
      <c r="DV120" s="928">
        <v>49.7</v>
      </c>
      <c r="DW120" s="928"/>
      <c r="DX120" s="928"/>
      <c r="DY120" s="928"/>
      <c r="DZ120" s="929"/>
    </row>
    <row r="121" spans="1:130" s="199" customFormat="1" ht="26.25" customHeight="1" x14ac:dyDescent="0.15">
      <c r="A121" s="1059"/>
      <c r="B121" s="946"/>
      <c r="C121" s="967" t="s">
        <v>448</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449</v>
      </c>
      <c r="BA121" s="950"/>
      <c r="BB121" s="950"/>
      <c r="BC121" s="950"/>
      <c r="BD121" s="950"/>
      <c r="BE121" s="950"/>
      <c r="BF121" s="950"/>
      <c r="BG121" s="950"/>
      <c r="BH121" s="950"/>
      <c r="BI121" s="950"/>
      <c r="BJ121" s="950"/>
      <c r="BK121" s="950"/>
      <c r="BL121" s="950"/>
      <c r="BM121" s="950"/>
      <c r="BN121" s="950"/>
      <c r="BO121" s="950"/>
      <c r="BP121" s="951"/>
      <c r="BQ121" s="919">
        <v>277385</v>
      </c>
      <c r="BR121" s="920"/>
      <c r="BS121" s="920"/>
      <c r="BT121" s="920"/>
      <c r="BU121" s="920"/>
      <c r="BV121" s="920">
        <v>244738</v>
      </c>
      <c r="BW121" s="920"/>
      <c r="BX121" s="920"/>
      <c r="BY121" s="920"/>
      <c r="BZ121" s="920"/>
      <c r="CA121" s="920">
        <v>223209</v>
      </c>
      <c r="CB121" s="920"/>
      <c r="CC121" s="920"/>
      <c r="CD121" s="920"/>
      <c r="CE121" s="920"/>
      <c r="CF121" s="914">
        <v>4</v>
      </c>
      <c r="CG121" s="915"/>
      <c r="CH121" s="915"/>
      <c r="CI121" s="915"/>
      <c r="CJ121" s="915"/>
      <c r="CK121" s="1010"/>
      <c r="CL121" s="1011"/>
      <c r="CM121" s="1011"/>
      <c r="CN121" s="1011"/>
      <c r="CO121" s="1012"/>
      <c r="CP121" s="1020" t="s">
        <v>393</v>
      </c>
      <c r="CQ121" s="1021"/>
      <c r="CR121" s="1021"/>
      <c r="CS121" s="1021"/>
      <c r="CT121" s="1021"/>
      <c r="CU121" s="1021"/>
      <c r="CV121" s="1021"/>
      <c r="CW121" s="1021"/>
      <c r="CX121" s="1021"/>
      <c r="CY121" s="1021"/>
      <c r="CZ121" s="1021"/>
      <c r="DA121" s="1021"/>
      <c r="DB121" s="1021"/>
      <c r="DC121" s="1021"/>
      <c r="DD121" s="1021"/>
      <c r="DE121" s="1021"/>
      <c r="DF121" s="1022"/>
      <c r="DG121" s="919">
        <v>2510664</v>
      </c>
      <c r="DH121" s="920"/>
      <c r="DI121" s="920"/>
      <c r="DJ121" s="920"/>
      <c r="DK121" s="920"/>
      <c r="DL121" s="920">
        <v>2354019</v>
      </c>
      <c r="DM121" s="920"/>
      <c r="DN121" s="920"/>
      <c r="DO121" s="920"/>
      <c r="DP121" s="920"/>
      <c r="DQ121" s="920">
        <v>2380109</v>
      </c>
      <c r="DR121" s="920"/>
      <c r="DS121" s="920"/>
      <c r="DT121" s="920"/>
      <c r="DU121" s="920"/>
      <c r="DV121" s="921">
        <v>42.4</v>
      </c>
      <c r="DW121" s="921"/>
      <c r="DX121" s="921"/>
      <c r="DY121" s="921"/>
      <c r="DZ121" s="922"/>
    </row>
    <row r="122" spans="1:130" s="199" customFormat="1" ht="26.25" customHeight="1" x14ac:dyDescent="0.15">
      <c r="A122" s="1059"/>
      <c r="B122" s="946"/>
      <c r="C122" s="916" t="s">
        <v>431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450</v>
      </c>
      <c r="BA122" s="965"/>
      <c r="BB122" s="965"/>
      <c r="BC122" s="965"/>
      <c r="BD122" s="965"/>
      <c r="BE122" s="965"/>
      <c r="BF122" s="965"/>
      <c r="BG122" s="965"/>
      <c r="BH122" s="965"/>
      <c r="BI122" s="965"/>
      <c r="BJ122" s="965"/>
      <c r="BK122" s="965"/>
      <c r="BL122" s="965"/>
      <c r="BM122" s="965"/>
      <c r="BN122" s="965"/>
      <c r="BO122" s="965"/>
      <c r="BP122" s="966"/>
      <c r="BQ122" s="997">
        <v>13794075</v>
      </c>
      <c r="BR122" s="998"/>
      <c r="BS122" s="998"/>
      <c r="BT122" s="998"/>
      <c r="BU122" s="998"/>
      <c r="BV122" s="998">
        <v>13354850</v>
      </c>
      <c r="BW122" s="998"/>
      <c r="BX122" s="998"/>
      <c r="BY122" s="998"/>
      <c r="BZ122" s="998"/>
      <c r="CA122" s="998">
        <v>12929540</v>
      </c>
      <c r="CB122" s="998"/>
      <c r="CC122" s="998"/>
      <c r="CD122" s="998"/>
      <c r="CE122" s="998"/>
      <c r="CF122" s="1018">
        <v>230.5</v>
      </c>
      <c r="CG122" s="1019"/>
      <c r="CH122" s="1019"/>
      <c r="CI122" s="1019"/>
      <c r="CJ122" s="1019"/>
      <c r="CK122" s="1010"/>
      <c r="CL122" s="1011"/>
      <c r="CM122" s="1011"/>
      <c r="CN122" s="1011"/>
      <c r="CO122" s="1012"/>
      <c r="CP122" s="1020" t="s">
        <v>387</v>
      </c>
      <c r="CQ122" s="1021"/>
      <c r="CR122" s="1021"/>
      <c r="CS122" s="1021"/>
      <c r="CT122" s="1021"/>
      <c r="CU122" s="1021"/>
      <c r="CV122" s="1021"/>
      <c r="CW122" s="1021"/>
      <c r="CX122" s="1021"/>
      <c r="CY122" s="1021"/>
      <c r="CZ122" s="1021"/>
      <c r="DA122" s="1021"/>
      <c r="DB122" s="1021"/>
      <c r="DC122" s="1021"/>
      <c r="DD122" s="1021"/>
      <c r="DE122" s="1021"/>
      <c r="DF122" s="1022"/>
      <c r="DG122" s="919">
        <v>269493</v>
      </c>
      <c r="DH122" s="920"/>
      <c r="DI122" s="920"/>
      <c r="DJ122" s="920"/>
      <c r="DK122" s="920"/>
      <c r="DL122" s="920">
        <v>257423</v>
      </c>
      <c r="DM122" s="920"/>
      <c r="DN122" s="920"/>
      <c r="DO122" s="920"/>
      <c r="DP122" s="920"/>
      <c r="DQ122" s="920">
        <v>242519</v>
      </c>
      <c r="DR122" s="920"/>
      <c r="DS122" s="920"/>
      <c r="DT122" s="920"/>
      <c r="DU122" s="920"/>
      <c r="DV122" s="921">
        <v>4.3</v>
      </c>
      <c r="DW122" s="921"/>
      <c r="DX122" s="921"/>
      <c r="DY122" s="921"/>
      <c r="DZ122" s="922"/>
    </row>
    <row r="123" spans="1:130" s="199" customFormat="1" ht="26.25" customHeight="1" x14ac:dyDescent="0.15">
      <c r="A123" s="1059"/>
      <c r="B123" s="946"/>
      <c r="C123" s="916" t="s">
        <v>437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451</v>
      </c>
      <c r="BP123" s="1006"/>
      <c r="BQ123" s="1065">
        <v>18360529</v>
      </c>
      <c r="BR123" s="1066"/>
      <c r="BS123" s="1066"/>
      <c r="BT123" s="1066"/>
      <c r="BU123" s="1066"/>
      <c r="BV123" s="1066">
        <v>18084783</v>
      </c>
      <c r="BW123" s="1066"/>
      <c r="BX123" s="1066"/>
      <c r="BY123" s="1066"/>
      <c r="BZ123" s="1066"/>
      <c r="CA123" s="1066">
        <v>17713173</v>
      </c>
      <c r="CB123" s="1066"/>
      <c r="CC123" s="1066"/>
      <c r="CD123" s="1066"/>
      <c r="CE123" s="1066"/>
      <c r="CF123" s="999"/>
      <c r="CG123" s="1000"/>
      <c r="CH123" s="1000"/>
      <c r="CI123" s="1000"/>
      <c r="CJ123" s="1001"/>
      <c r="CK123" s="1010"/>
      <c r="CL123" s="1011"/>
      <c r="CM123" s="1011"/>
      <c r="CN123" s="1011"/>
      <c r="CO123" s="1012"/>
      <c r="CP123" s="1020" t="s">
        <v>397</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v>29800</v>
      </c>
      <c r="DR123" s="959"/>
      <c r="DS123" s="959"/>
      <c r="DT123" s="959"/>
      <c r="DU123" s="960"/>
      <c r="DV123" s="962">
        <v>0.5</v>
      </c>
      <c r="DW123" s="963"/>
      <c r="DX123" s="963"/>
      <c r="DY123" s="963"/>
      <c r="DZ123" s="964"/>
    </row>
    <row r="124" spans="1:130" s="199" customFormat="1" ht="26.25" customHeight="1" thickBot="1" x14ac:dyDescent="0.2">
      <c r="A124" s="1059"/>
      <c r="B124" s="946"/>
      <c r="C124" s="916" t="s">
        <v>440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452</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10.3</v>
      </c>
      <c r="BR124" s="1028"/>
      <c r="BS124" s="1028"/>
      <c r="BT124" s="1028"/>
      <c r="BU124" s="1028"/>
      <c r="BV124" s="1028" t="s">
        <v>112</v>
      </c>
      <c r="BW124" s="1028"/>
      <c r="BX124" s="1028"/>
      <c r="BY124" s="1028"/>
      <c r="BZ124" s="1028"/>
      <c r="CA124" s="1028" t="s">
        <v>112</v>
      </c>
      <c r="CB124" s="1028"/>
      <c r="CC124" s="1028"/>
      <c r="CD124" s="1028"/>
      <c r="CE124" s="1028"/>
      <c r="CF124" s="1029"/>
      <c r="CG124" s="1030"/>
      <c r="CH124" s="1030"/>
      <c r="CI124" s="1030"/>
      <c r="CJ124" s="1031"/>
      <c r="CK124" s="1013"/>
      <c r="CL124" s="1013"/>
      <c r="CM124" s="1013"/>
      <c r="CN124" s="1013"/>
      <c r="CO124" s="1014"/>
      <c r="CP124" s="1020" t="s">
        <v>453</v>
      </c>
      <c r="CQ124" s="1021"/>
      <c r="CR124" s="1021"/>
      <c r="CS124" s="1021"/>
      <c r="CT124" s="1021"/>
      <c r="CU124" s="1021"/>
      <c r="CV124" s="1021"/>
      <c r="CW124" s="1021"/>
      <c r="CX124" s="1021"/>
      <c r="CY124" s="1021"/>
      <c r="CZ124" s="1021"/>
      <c r="DA124" s="1021"/>
      <c r="DB124" s="1021"/>
      <c r="DC124" s="1021"/>
      <c r="DD124" s="1021"/>
      <c r="DE124" s="1021"/>
      <c r="DF124" s="1022"/>
      <c r="DG124" s="1005">
        <v>62697</v>
      </c>
      <c r="DH124" s="984"/>
      <c r="DI124" s="984"/>
      <c r="DJ124" s="984"/>
      <c r="DK124" s="985"/>
      <c r="DL124" s="983">
        <v>59877</v>
      </c>
      <c r="DM124" s="984"/>
      <c r="DN124" s="984"/>
      <c r="DO124" s="984"/>
      <c r="DP124" s="985"/>
      <c r="DQ124" s="983">
        <v>57912</v>
      </c>
      <c r="DR124" s="984"/>
      <c r="DS124" s="984"/>
      <c r="DT124" s="984"/>
      <c r="DU124" s="985"/>
      <c r="DV124" s="986">
        <v>1</v>
      </c>
      <c r="DW124" s="987"/>
      <c r="DX124" s="987"/>
      <c r="DY124" s="987"/>
      <c r="DZ124" s="988"/>
    </row>
    <row r="125" spans="1:130" s="199" customFormat="1" ht="26.25" customHeight="1" x14ac:dyDescent="0.15">
      <c r="A125" s="1059"/>
      <c r="B125" s="946"/>
      <c r="C125" s="916" t="s">
        <v>442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454</v>
      </c>
      <c r="CL125" s="1008"/>
      <c r="CM125" s="1008"/>
      <c r="CN125" s="1008"/>
      <c r="CO125" s="1009"/>
      <c r="CP125" s="940" t="s">
        <v>455</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x14ac:dyDescent="0.2">
      <c r="A126" s="1059"/>
      <c r="B126" s="946"/>
      <c r="C126" s="916" t="s">
        <v>444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456</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x14ac:dyDescent="0.15">
      <c r="A127" s="1060"/>
      <c r="B127" s="948"/>
      <c r="C127" s="1002" t="s">
        <v>457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2" t="s">
        <v>458</v>
      </c>
      <c r="AY127" s="1033"/>
      <c r="AZ127" s="1033"/>
      <c r="BA127" s="1033"/>
      <c r="BB127" s="1033"/>
      <c r="BC127" s="1033"/>
      <c r="BD127" s="1033"/>
      <c r="BE127" s="1034"/>
      <c r="BF127" s="1035" t="s">
        <v>459</v>
      </c>
      <c r="BG127" s="1033"/>
      <c r="BH127" s="1033"/>
      <c r="BI127" s="1033"/>
      <c r="BJ127" s="1033"/>
      <c r="BK127" s="1033"/>
      <c r="BL127" s="1034"/>
      <c r="BM127" s="1035" t="s">
        <v>460</v>
      </c>
      <c r="BN127" s="1033"/>
      <c r="BO127" s="1033"/>
      <c r="BP127" s="1033"/>
      <c r="BQ127" s="1033"/>
      <c r="BR127" s="1033"/>
      <c r="BS127" s="1034"/>
      <c r="BT127" s="1035" t="s">
        <v>461</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462</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x14ac:dyDescent="0.2">
      <c r="A128" s="1043" t="s">
        <v>463</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464</v>
      </c>
      <c r="X128" s="1045"/>
      <c r="Y128" s="1045"/>
      <c r="Z128" s="1046"/>
      <c r="AA128" s="1047">
        <v>91422</v>
      </c>
      <c r="AB128" s="1048"/>
      <c r="AC128" s="1048"/>
      <c r="AD128" s="1048"/>
      <c r="AE128" s="1049"/>
      <c r="AF128" s="1050">
        <v>81679</v>
      </c>
      <c r="AG128" s="1048"/>
      <c r="AH128" s="1048"/>
      <c r="AI128" s="1048"/>
      <c r="AJ128" s="1049"/>
      <c r="AK128" s="1050">
        <v>103124</v>
      </c>
      <c r="AL128" s="1048"/>
      <c r="AM128" s="1048"/>
      <c r="AN128" s="1048"/>
      <c r="AO128" s="1049"/>
      <c r="AP128" s="1051"/>
      <c r="AQ128" s="1052"/>
      <c r="AR128" s="1052"/>
      <c r="AS128" s="1052"/>
      <c r="AT128" s="1053"/>
      <c r="AU128" s="235"/>
      <c r="AV128" s="235"/>
      <c r="AW128" s="235"/>
      <c r="AX128" s="888" t="s">
        <v>465</v>
      </c>
      <c r="AY128" s="889"/>
      <c r="AZ128" s="889"/>
      <c r="BA128" s="889"/>
      <c r="BB128" s="889"/>
      <c r="BC128" s="889"/>
      <c r="BD128" s="889"/>
      <c r="BE128" s="890"/>
      <c r="BF128" s="1054" t="s">
        <v>112</v>
      </c>
      <c r="BG128" s="1055"/>
      <c r="BH128" s="1055"/>
      <c r="BI128" s="1055"/>
      <c r="BJ128" s="1055"/>
      <c r="BK128" s="1055"/>
      <c r="BL128" s="1056"/>
      <c r="BM128" s="1054">
        <v>13.99</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466</v>
      </c>
      <c r="CQ128" s="1037"/>
      <c r="CR128" s="1037"/>
      <c r="CS128" s="1037"/>
      <c r="CT128" s="1037"/>
      <c r="CU128" s="1037"/>
      <c r="CV128" s="1037"/>
      <c r="CW128" s="1037"/>
      <c r="CX128" s="1037"/>
      <c r="CY128" s="1037"/>
      <c r="CZ128" s="1037"/>
      <c r="DA128" s="1037"/>
      <c r="DB128" s="1037"/>
      <c r="DC128" s="1037"/>
      <c r="DD128" s="1037"/>
      <c r="DE128" s="1037"/>
      <c r="DF128" s="1038"/>
      <c r="DG128" s="1039">
        <v>63</v>
      </c>
      <c r="DH128" s="1040"/>
      <c r="DI128" s="1040"/>
      <c r="DJ128" s="1040"/>
      <c r="DK128" s="1040"/>
      <c r="DL128" s="1040">
        <v>25</v>
      </c>
      <c r="DM128" s="1040"/>
      <c r="DN128" s="1040"/>
      <c r="DO128" s="1040"/>
      <c r="DP128" s="1040"/>
      <c r="DQ128" s="1040">
        <v>6</v>
      </c>
      <c r="DR128" s="1040"/>
      <c r="DS128" s="1040"/>
      <c r="DT128" s="1040"/>
      <c r="DU128" s="1040"/>
      <c r="DV128" s="1041">
        <v>0</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467</v>
      </c>
      <c r="X129" s="1074"/>
      <c r="Y129" s="1074"/>
      <c r="Z129" s="1075"/>
      <c r="AA129" s="958">
        <v>7349809</v>
      </c>
      <c r="AB129" s="959"/>
      <c r="AC129" s="959"/>
      <c r="AD129" s="959"/>
      <c r="AE129" s="960"/>
      <c r="AF129" s="961">
        <v>7360776</v>
      </c>
      <c r="AG129" s="959"/>
      <c r="AH129" s="959"/>
      <c r="AI129" s="959"/>
      <c r="AJ129" s="960"/>
      <c r="AK129" s="961">
        <v>7163351</v>
      </c>
      <c r="AL129" s="959"/>
      <c r="AM129" s="959"/>
      <c r="AN129" s="959"/>
      <c r="AO129" s="960"/>
      <c r="AP129" s="1076"/>
      <c r="AQ129" s="1077"/>
      <c r="AR129" s="1077"/>
      <c r="AS129" s="1077"/>
      <c r="AT129" s="1078"/>
      <c r="AU129" s="237"/>
      <c r="AV129" s="237"/>
      <c r="AW129" s="237"/>
      <c r="AX129" s="1067" t="s">
        <v>468</v>
      </c>
      <c r="AY129" s="950"/>
      <c r="AZ129" s="950"/>
      <c r="BA129" s="950"/>
      <c r="BB129" s="950"/>
      <c r="BC129" s="950"/>
      <c r="BD129" s="950"/>
      <c r="BE129" s="951"/>
      <c r="BF129" s="1068" t="s">
        <v>112</v>
      </c>
      <c r="BG129" s="1069"/>
      <c r="BH129" s="1069"/>
      <c r="BI129" s="1069"/>
      <c r="BJ129" s="1069"/>
      <c r="BK129" s="1069"/>
      <c r="BL129" s="1070"/>
      <c r="BM129" s="1068">
        <v>18.989999999999998</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470</v>
      </c>
      <c r="X130" s="1074"/>
      <c r="Y130" s="1074"/>
      <c r="Z130" s="1075"/>
      <c r="AA130" s="958">
        <v>1505290</v>
      </c>
      <c r="AB130" s="959"/>
      <c r="AC130" s="959"/>
      <c r="AD130" s="959"/>
      <c r="AE130" s="960"/>
      <c r="AF130" s="961">
        <v>1560216</v>
      </c>
      <c r="AG130" s="959"/>
      <c r="AH130" s="959"/>
      <c r="AI130" s="959"/>
      <c r="AJ130" s="960"/>
      <c r="AK130" s="961">
        <v>1552916</v>
      </c>
      <c r="AL130" s="959"/>
      <c r="AM130" s="959"/>
      <c r="AN130" s="959"/>
      <c r="AO130" s="960"/>
      <c r="AP130" s="1076"/>
      <c r="AQ130" s="1077"/>
      <c r="AR130" s="1077"/>
      <c r="AS130" s="1077"/>
      <c r="AT130" s="1078"/>
      <c r="AU130" s="237"/>
      <c r="AV130" s="237"/>
      <c r="AW130" s="237"/>
      <c r="AX130" s="1067" t="s">
        <v>471</v>
      </c>
      <c r="AY130" s="950"/>
      <c r="AZ130" s="950"/>
      <c r="BA130" s="950"/>
      <c r="BB130" s="950"/>
      <c r="BC130" s="950"/>
      <c r="BD130" s="950"/>
      <c r="BE130" s="951"/>
      <c r="BF130" s="1104">
        <v>8.6999999999999993</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472</v>
      </c>
      <c r="X131" s="1112"/>
      <c r="Y131" s="1112"/>
      <c r="Z131" s="1113"/>
      <c r="AA131" s="1005">
        <v>5844519</v>
      </c>
      <c r="AB131" s="984"/>
      <c r="AC131" s="984"/>
      <c r="AD131" s="984"/>
      <c r="AE131" s="985"/>
      <c r="AF131" s="983">
        <v>5800560</v>
      </c>
      <c r="AG131" s="984"/>
      <c r="AH131" s="984"/>
      <c r="AI131" s="984"/>
      <c r="AJ131" s="985"/>
      <c r="AK131" s="983">
        <v>5610435</v>
      </c>
      <c r="AL131" s="984"/>
      <c r="AM131" s="984"/>
      <c r="AN131" s="984"/>
      <c r="AO131" s="985"/>
      <c r="AP131" s="1114"/>
      <c r="AQ131" s="1115"/>
      <c r="AR131" s="1115"/>
      <c r="AS131" s="1115"/>
      <c r="AT131" s="1116"/>
      <c r="AU131" s="237"/>
      <c r="AV131" s="237"/>
      <c r="AW131" s="237"/>
      <c r="AX131" s="1086" t="s">
        <v>473</v>
      </c>
      <c r="AY131" s="1037"/>
      <c r="AZ131" s="1037"/>
      <c r="BA131" s="1037"/>
      <c r="BB131" s="1037"/>
      <c r="BC131" s="1037"/>
      <c r="BD131" s="1037"/>
      <c r="BE131" s="1038"/>
      <c r="BF131" s="1087" t="s">
        <v>112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474</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475</v>
      </c>
      <c r="W132" s="1097"/>
      <c r="X132" s="1097"/>
      <c r="Y132" s="1097"/>
      <c r="Z132" s="1098"/>
      <c r="AA132" s="1099">
        <v>8.2109066629999994</v>
      </c>
      <c r="AB132" s="1100"/>
      <c r="AC132" s="1100"/>
      <c r="AD132" s="1100"/>
      <c r="AE132" s="1101"/>
      <c r="AF132" s="1102">
        <v>8.2702187380000005</v>
      </c>
      <c r="AG132" s="1100"/>
      <c r="AH132" s="1100"/>
      <c r="AI132" s="1100"/>
      <c r="AJ132" s="1101"/>
      <c r="AK132" s="1102">
        <v>9.8748314520000005</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476</v>
      </c>
      <c r="W133" s="1080"/>
      <c r="X133" s="1080"/>
      <c r="Y133" s="1080"/>
      <c r="Z133" s="1081"/>
      <c r="AA133" s="1082">
        <v>10.8</v>
      </c>
      <c r="AB133" s="1083"/>
      <c r="AC133" s="1083"/>
      <c r="AD133" s="1083"/>
      <c r="AE133" s="1084"/>
      <c r="AF133" s="1082">
        <v>9</v>
      </c>
      <c r="AG133" s="1083"/>
      <c r="AH133" s="1083"/>
      <c r="AI133" s="1083"/>
      <c r="AJ133" s="1084"/>
      <c r="AK133" s="1082">
        <v>8.6999999999999993</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20" t="s">
        <v>479</v>
      </c>
      <c r="L7" s="256"/>
      <c r="M7" s="257" t="s">
        <v>480</v>
      </c>
      <c r="N7" s="258"/>
    </row>
    <row r="8" spans="1:16" x14ac:dyDescent="0.15">
      <c r="A8" s="250"/>
      <c r="B8" s="246"/>
      <c r="C8" s="246"/>
      <c r="D8" s="246"/>
      <c r="E8" s="246"/>
      <c r="F8" s="246"/>
      <c r="G8" s="259"/>
      <c r="H8" s="260"/>
      <c r="I8" s="260"/>
      <c r="J8" s="261"/>
      <c r="K8" s="1121"/>
      <c r="L8" s="262" t="s">
        <v>481</v>
      </c>
      <c r="M8" s="263" t="s">
        <v>482</v>
      </c>
      <c r="N8" s="264" t="s">
        <v>483</v>
      </c>
    </row>
    <row r="9" spans="1:16" x14ac:dyDescent="0.15">
      <c r="A9" s="250"/>
      <c r="B9" s="246"/>
      <c r="C9" s="246"/>
      <c r="D9" s="246"/>
      <c r="E9" s="246"/>
      <c r="F9" s="246"/>
      <c r="G9" s="1122" t="s">
        <v>484</v>
      </c>
      <c r="H9" s="1123"/>
      <c r="I9" s="1123"/>
      <c r="J9" s="1124"/>
      <c r="K9" s="265">
        <v>1644950</v>
      </c>
      <c r="L9" s="266">
        <v>97920</v>
      </c>
      <c r="M9" s="267">
        <v>90363</v>
      </c>
      <c r="N9" s="268">
        <v>8.4</v>
      </c>
    </row>
    <row r="10" spans="1:16" x14ac:dyDescent="0.15">
      <c r="A10" s="250"/>
      <c r="B10" s="246"/>
      <c r="C10" s="246"/>
      <c r="D10" s="246"/>
      <c r="E10" s="246"/>
      <c r="F10" s="246"/>
      <c r="G10" s="1122" t="s">
        <v>485</v>
      </c>
      <c r="H10" s="1123"/>
      <c r="I10" s="1123"/>
      <c r="J10" s="1124"/>
      <c r="K10" s="269">
        <v>378074</v>
      </c>
      <c r="L10" s="270">
        <v>22506</v>
      </c>
      <c r="M10" s="271">
        <v>8469</v>
      </c>
      <c r="N10" s="272">
        <v>165.7</v>
      </c>
    </row>
    <row r="11" spans="1:16" ht="13.5" customHeight="1" x14ac:dyDescent="0.15">
      <c r="A11" s="250"/>
      <c r="B11" s="246"/>
      <c r="C11" s="246"/>
      <c r="D11" s="246"/>
      <c r="E11" s="246"/>
      <c r="F11" s="246"/>
      <c r="G11" s="1122" t="s">
        <v>486</v>
      </c>
      <c r="H11" s="1123"/>
      <c r="I11" s="1123"/>
      <c r="J11" s="1124"/>
      <c r="K11" s="269">
        <v>216967</v>
      </c>
      <c r="L11" s="270">
        <v>12915</v>
      </c>
      <c r="M11" s="271">
        <v>13208</v>
      </c>
      <c r="N11" s="272">
        <v>-2.2000000000000002</v>
      </c>
    </row>
    <row r="12" spans="1:16" ht="13.5" customHeight="1" x14ac:dyDescent="0.15">
      <c r="A12" s="250"/>
      <c r="B12" s="246"/>
      <c r="C12" s="246"/>
      <c r="D12" s="246"/>
      <c r="E12" s="246"/>
      <c r="F12" s="246"/>
      <c r="G12" s="1122" t="s">
        <v>487</v>
      </c>
      <c r="H12" s="1123"/>
      <c r="I12" s="1123"/>
      <c r="J12" s="1124"/>
      <c r="K12" s="269" t="s">
        <v>488</v>
      </c>
      <c r="L12" s="270" t="s">
        <v>488</v>
      </c>
      <c r="M12" s="271">
        <v>3308</v>
      </c>
      <c r="N12" s="272" t="s">
        <v>488</v>
      </c>
    </row>
    <row r="13" spans="1:16" ht="13.5" customHeight="1" x14ac:dyDescent="0.15">
      <c r="A13" s="250"/>
      <c r="B13" s="246"/>
      <c r="C13" s="246"/>
      <c r="D13" s="246"/>
      <c r="E13" s="246"/>
      <c r="F13" s="246"/>
      <c r="G13" s="1122" t="s">
        <v>489</v>
      </c>
      <c r="H13" s="1123"/>
      <c r="I13" s="1123"/>
      <c r="J13" s="1124"/>
      <c r="K13" s="269" t="s">
        <v>488</v>
      </c>
      <c r="L13" s="270" t="s">
        <v>488</v>
      </c>
      <c r="M13" s="271" t="s">
        <v>488</v>
      </c>
      <c r="N13" s="272" t="s">
        <v>488</v>
      </c>
    </row>
    <row r="14" spans="1:16" ht="13.5" customHeight="1" x14ac:dyDescent="0.15">
      <c r="A14" s="250"/>
      <c r="B14" s="246"/>
      <c r="C14" s="246"/>
      <c r="D14" s="246"/>
      <c r="E14" s="246"/>
      <c r="F14" s="246"/>
      <c r="G14" s="1122" t="s">
        <v>490</v>
      </c>
      <c r="H14" s="1123"/>
      <c r="I14" s="1123"/>
      <c r="J14" s="1124"/>
      <c r="K14" s="269">
        <v>68145</v>
      </c>
      <c r="L14" s="270">
        <v>4056</v>
      </c>
      <c r="M14" s="271">
        <v>6015</v>
      </c>
      <c r="N14" s="272">
        <v>-32.6</v>
      </c>
    </row>
    <row r="15" spans="1:16" ht="13.5" customHeight="1" x14ac:dyDescent="0.15">
      <c r="A15" s="250"/>
      <c r="B15" s="246"/>
      <c r="C15" s="246"/>
      <c r="D15" s="246"/>
      <c r="E15" s="246"/>
      <c r="F15" s="246"/>
      <c r="G15" s="1122" t="s">
        <v>491</v>
      </c>
      <c r="H15" s="1123"/>
      <c r="I15" s="1123"/>
      <c r="J15" s="1124"/>
      <c r="K15" s="269">
        <v>2302</v>
      </c>
      <c r="L15" s="270">
        <v>137</v>
      </c>
      <c r="M15" s="271">
        <v>2049</v>
      </c>
      <c r="N15" s="272">
        <v>-93.3</v>
      </c>
    </row>
    <row r="16" spans="1:16" x14ac:dyDescent="0.15">
      <c r="A16" s="250"/>
      <c r="B16" s="246"/>
      <c r="C16" s="246"/>
      <c r="D16" s="246"/>
      <c r="E16" s="246"/>
      <c r="F16" s="246"/>
      <c r="G16" s="1125" t="s">
        <v>492</v>
      </c>
      <c r="H16" s="1126"/>
      <c r="I16" s="1126"/>
      <c r="J16" s="1127"/>
      <c r="K16" s="270">
        <v>-160729</v>
      </c>
      <c r="L16" s="270">
        <v>-9568</v>
      </c>
      <c r="M16" s="271">
        <v>-10381</v>
      </c>
      <c r="N16" s="272">
        <v>-7.8</v>
      </c>
    </row>
    <row r="17" spans="1:16" x14ac:dyDescent="0.15">
      <c r="A17" s="250"/>
      <c r="B17" s="246"/>
      <c r="C17" s="246"/>
      <c r="D17" s="246"/>
      <c r="E17" s="246"/>
      <c r="F17" s="246"/>
      <c r="G17" s="1125" t="s">
        <v>171</v>
      </c>
      <c r="H17" s="1126"/>
      <c r="I17" s="1126"/>
      <c r="J17" s="1127"/>
      <c r="K17" s="270">
        <v>2149709</v>
      </c>
      <c r="L17" s="270">
        <v>127966</v>
      </c>
      <c r="M17" s="271">
        <v>113031</v>
      </c>
      <c r="N17" s="272">
        <v>13.2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17" t="s">
        <v>497</v>
      </c>
      <c r="H21" s="1118"/>
      <c r="I21" s="1118"/>
      <c r="J21" s="1119"/>
      <c r="K21" s="282">
        <v>10.77</v>
      </c>
      <c r="L21" s="283">
        <v>10.59</v>
      </c>
      <c r="M21" s="284">
        <v>0.18</v>
      </c>
      <c r="N21" s="251"/>
      <c r="O21" s="285"/>
      <c r="P21" s="281"/>
    </row>
    <row r="22" spans="1:16" s="286" customFormat="1" x14ac:dyDescent="0.15">
      <c r="A22" s="281"/>
      <c r="B22" s="251"/>
      <c r="C22" s="251"/>
      <c r="D22" s="251"/>
      <c r="E22" s="251"/>
      <c r="F22" s="251"/>
      <c r="G22" s="1117" t="s">
        <v>498</v>
      </c>
      <c r="H22" s="1118"/>
      <c r="I22" s="1118"/>
      <c r="J22" s="1119"/>
      <c r="K22" s="287">
        <v>93.3</v>
      </c>
      <c r="L22" s="288">
        <v>95.9</v>
      </c>
      <c r="M22" s="289">
        <v>-2.6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20" t="s">
        <v>479</v>
      </c>
      <c r="L30" s="256"/>
      <c r="M30" s="257" t="s">
        <v>480</v>
      </c>
      <c r="N30" s="258"/>
    </row>
    <row r="31" spans="1:16" x14ac:dyDescent="0.15">
      <c r="A31" s="250"/>
      <c r="B31" s="246"/>
      <c r="C31" s="246"/>
      <c r="D31" s="246"/>
      <c r="E31" s="246"/>
      <c r="F31" s="246"/>
      <c r="G31" s="259"/>
      <c r="H31" s="260"/>
      <c r="I31" s="260"/>
      <c r="J31" s="261"/>
      <c r="K31" s="1121"/>
      <c r="L31" s="262" t="s">
        <v>481</v>
      </c>
      <c r="M31" s="263" t="s">
        <v>482</v>
      </c>
      <c r="N31" s="264" t="s">
        <v>483</v>
      </c>
    </row>
    <row r="32" spans="1:16" ht="27" customHeight="1" x14ac:dyDescent="0.15">
      <c r="A32" s="250"/>
      <c r="B32" s="246"/>
      <c r="C32" s="246"/>
      <c r="D32" s="246"/>
      <c r="E32" s="246"/>
      <c r="F32" s="246"/>
      <c r="G32" s="1133" t="s">
        <v>502</v>
      </c>
      <c r="H32" s="1134"/>
      <c r="I32" s="1134"/>
      <c r="J32" s="1135"/>
      <c r="K32" s="296">
        <v>1566934</v>
      </c>
      <c r="L32" s="296">
        <v>93275</v>
      </c>
      <c r="M32" s="297">
        <v>74012</v>
      </c>
      <c r="N32" s="298">
        <v>26</v>
      </c>
    </row>
    <row r="33" spans="1:16" ht="13.5" customHeight="1" x14ac:dyDescent="0.15">
      <c r="A33" s="250"/>
      <c r="B33" s="246"/>
      <c r="C33" s="246"/>
      <c r="D33" s="246"/>
      <c r="E33" s="246"/>
      <c r="F33" s="246"/>
      <c r="G33" s="1133" t="s">
        <v>503</v>
      </c>
      <c r="H33" s="1134"/>
      <c r="I33" s="1134"/>
      <c r="J33" s="1135"/>
      <c r="K33" s="296" t="s">
        <v>488</v>
      </c>
      <c r="L33" s="296" t="s">
        <v>488</v>
      </c>
      <c r="M33" s="297" t="s">
        <v>488</v>
      </c>
      <c r="N33" s="298" t="s">
        <v>488</v>
      </c>
    </row>
    <row r="34" spans="1:16" ht="27" customHeight="1" x14ac:dyDescent="0.15">
      <c r="A34" s="250"/>
      <c r="B34" s="246"/>
      <c r="C34" s="246"/>
      <c r="D34" s="246"/>
      <c r="E34" s="246"/>
      <c r="F34" s="246"/>
      <c r="G34" s="1133" t="s">
        <v>504</v>
      </c>
      <c r="H34" s="1134"/>
      <c r="I34" s="1134"/>
      <c r="J34" s="1135"/>
      <c r="K34" s="296" t="s">
        <v>488</v>
      </c>
      <c r="L34" s="296" t="s">
        <v>488</v>
      </c>
      <c r="M34" s="297" t="s">
        <v>488</v>
      </c>
      <c r="N34" s="298" t="s">
        <v>488</v>
      </c>
    </row>
    <row r="35" spans="1:16" ht="27" customHeight="1" x14ac:dyDescent="0.15">
      <c r="A35" s="250"/>
      <c r="B35" s="246"/>
      <c r="C35" s="246"/>
      <c r="D35" s="246"/>
      <c r="E35" s="246"/>
      <c r="F35" s="246"/>
      <c r="G35" s="1133" t="s">
        <v>505</v>
      </c>
      <c r="H35" s="1134"/>
      <c r="I35" s="1134"/>
      <c r="J35" s="1135"/>
      <c r="K35" s="296">
        <v>594972</v>
      </c>
      <c r="L35" s="296">
        <v>35417</v>
      </c>
      <c r="M35" s="297">
        <v>19870</v>
      </c>
      <c r="N35" s="298">
        <v>78.2</v>
      </c>
    </row>
    <row r="36" spans="1:16" ht="27" customHeight="1" x14ac:dyDescent="0.15">
      <c r="A36" s="250"/>
      <c r="B36" s="246"/>
      <c r="C36" s="246"/>
      <c r="D36" s="246"/>
      <c r="E36" s="246"/>
      <c r="F36" s="246"/>
      <c r="G36" s="1133" t="s">
        <v>506</v>
      </c>
      <c r="H36" s="1134"/>
      <c r="I36" s="1134"/>
      <c r="J36" s="1135"/>
      <c r="K36" s="296">
        <v>48009</v>
      </c>
      <c r="L36" s="296">
        <v>2858</v>
      </c>
      <c r="M36" s="297">
        <v>2956</v>
      </c>
      <c r="N36" s="298">
        <v>-3.3</v>
      </c>
    </row>
    <row r="37" spans="1:16" ht="13.5" customHeight="1" x14ac:dyDescent="0.15">
      <c r="A37" s="250"/>
      <c r="B37" s="246"/>
      <c r="C37" s="246"/>
      <c r="D37" s="246"/>
      <c r="E37" s="246"/>
      <c r="F37" s="246"/>
      <c r="G37" s="1133" t="s">
        <v>507</v>
      </c>
      <c r="H37" s="1134"/>
      <c r="I37" s="1134"/>
      <c r="J37" s="1135"/>
      <c r="K37" s="296" t="s">
        <v>488</v>
      </c>
      <c r="L37" s="296" t="s">
        <v>488</v>
      </c>
      <c r="M37" s="297">
        <v>1289</v>
      </c>
      <c r="N37" s="298" t="s">
        <v>488</v>
      </c>
    </row>
    <row r="38" spans="1:16" ht="27" customHeight="1" x14ac:dyDescent="0.15">
      <c r="A38" s="250"/>
      <c r="B38" s="246"/>
      <c r="C38" s="246"/>
      <c r="D38" s="246"/>
      <c r="E38" s="246"/>
      <c r="F38" s="246"/>
      <c r="G38" s="1136" t="s">
        <v>508</v>
      </c>
      <c r="H38" s="1137"/>
      <c r="I38" s="1137"/>
      <c r="J38" s="1138"/>
      <c r="K38" s="299">
        <v>146</v>
      </c>
      <c r="L38" s="299">
        <v>9</v>
      </c>
      <c r="M38" s="300">
        <v>3</v>
      </c>
      <c r="N38" s="301">
        <v>200</v>
      </c>
      <c r="O38" s="295"/>
    </row>
    <row r="39" spans="1:16" x14ac:dyDescent="0.15">
      <c r="A39" s="250"/>
      <c r="B39" s="246"/>
      <c r="C39" s="246"/>
      <c r="D39" s="246"/>
      <c r="E39" s="246"/>
      <c r="F39" s="246"/>
      <c r="G39" s="1136" t="s">
        <v>509</v>
      </c>
      <c r="H39" s="1137"/>
      <c r="I39" s="1137"/>
      <c r="J39" s="1138"/>
      <c r="K39" s="302">
        <v>-103124</v>
      </c>
      <c r="L39" s="302">
        <v>-6139</v>
      </c>
      <c r="M39" s="303">
        <v>-3576</v>
      </c>
      <c r="N39" s="304">
        <v>71.7</v>
      </c>
      <c r="O39" s="295"/>
    </row>
    <row r="40" spans="1:16" ht="27" customHeight="1" x14ac:dyDescent="0.15">
      <c r="A40" s="250"/>
      <c r="B40" s="246"/>
      <c r="C40" s="246"/>
      <c r="D40" s="246"/>
      <c r="E40" s="246"/>
      <c r="F40" s="246"/>
      <c r="G40" s="1133" t="s">
        <v>510</v>
      </c>
      <c r="H40" s="1134"/>
      <c r="I40" s="1134"/>
      <c r="J40" s="1135"/>
      <c r="K40" s="302">
        <v>-1552916</v>
      </c>
      <c r="L40" s="302">
        <v>-92441</v>
      </c>
      <c r="M40" s="303">
        <v>-65861</v>
      </c>
      <c r="N40" s="304">
        <v>40.4</v>
      </c>
      <c r="O40" s="295"/>
    </row>
    <row r="41" spans="1:16" x14ac:dyDescent="0.15">
      <c r="A41" s="250"/>
      <c r="B41" s="246"/>
      <c r="C41" s="246"/>
      <c r="D41" s="246"/>
      <c r="E41" s="246"/>
      <c r="F41" s="246"/>
      <c r="G41" s="1139" t="s">
        <v>282</v>
      </c>
      <c r="H41" s="1140"/>
      <c r="I41" s="1140"/>
      <c r="J41" s="1141"/>
      <c r="K41" s="296">
        <v>554021</v>
      </c>
      <c r="L41" s="302">
        <v>32979</v>
      </c>
      <c r="M41" s="303">
        <v>28693</v>
      </c>
      <c r="N41" s="304">
        <v>14.9</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28" t="s">
        <v>479</v>
      </c>
      <c r="J49" s="1130" t="s">
        <v>514</v>
      </c>
      <c r="K49" s="1131"/>
      <c r="L49" s="1131"/>
      <c r="M49" s="1131"/>
      <c r="N49" s="1132"/>
    </row>
    <row r="50" spans="1:14" x14ac:dyDescent="0.15">
      <c r="A50" s="250"/>
      <c r="B50" s="246"/>
      <c r="C50" s="246"/>
      <c r="D50" s="246"/>
      <c r="E50" s="246"/>
      <c r="F50" s="246"/>
      <c r="G50" s="314"/>
      <c r="H50" s="315"/>
      <c r="I50" s="1129"/>
      <c r="J50" s="316" t="s">
        <v>515</v>
      </c>
      <c r="K50" s="317" t="s">
        <v>516</v>
      </c>
      <c r="L50" s="318" t="s">
        <v>517</v>
      </c>
      <c r="M50" s="319" t="s">
        <v>518</v>
      </c>
      <c r="N50" s="320" t="s">
        <v>519</v>
      </c>
    </row>
    <row r="51" spans="1:14" x14ac:dyDescent="0.15">
      <c r="A51" s="250"/>
      <c r="B51" s="246"/>
      <c r="C51" s="246"/>
      <c r="D51" s="246"/>
      <c r="E51" s="246"/>
      <c r="F51" s="246"/>
      <c r="G51" s="312" t="s">
        <v>520</v>
      </c>
      <c r="H51" s="313"/>
      <c r="I51" s="321">
        <v>806628</v>
      </c>
      <c r="J51" s="322">
        <v>45688</v>
      </c>
      <c r="K51" s="323">
        <v>-48.7</v>
      </c>
      <c r="L51" s="324">
        <v>79181</v>
      </c>
      <c r="M51" s="325">
        <v>-12.8</v>
      </c>
      <c r="N51" s="326">
        <v>-35.9</v>
      </c>
    </row>
    <row r="52" spans="1:14" x14ac:dyDescent="0.15">
      <c r="A52" s="250"/>
      <c r="B52" s="246"/>
      <c r="C52" s="246"/>
      <c r="D52" s="246"/>
      <c r="E52" s="246"/>
      <c r="F52" s="246"/>
      <c r="G52" s="327"/>
      <c r="H52" s="328" t="s">
        <v>521</v>
      </c>
      <c r="I52" s="329">
        <v>367396</v>
      </c>
      <c r="J52" s="330">
        <v>20810</v>
      </c>
      <c r="K52" s="331">
        <v>-61.6</v>
      </c>
      <c r="L52" s="332">
        <v>40448</v>
      </c>
      <c r="M52" s="333">
        <v>-14</v>
      </c>
      <c r="N52" s="334">
        <v>-47.6</v>
      </c>
    </row>
    <row r="53" spans="1:14" x14ac:dyDescent="0.15">
      <c r="A53" s="250"/>
      <c r="B53" s="246"/>
      <c r="C53" s="246"/>
      <c r="D53" s="246"/>
      <c r="E53" s="246"/>
      <c r="F53" s="246"/>
      <c r="G53" s="312" t="s">
        <v>522</v>
      </c>
      <c r="H53" s="313"/>
      <c r="I53" s="321">
        <v>1512091</v>
      </c>
      <c r="J53" s="322">
        <v>86862</v>
      </c>
      <c r="K53" s="323">
        <v>90.1</v>
      </c>
      <c r="L53" s="324">
        <v>118124</v>
      </c>
      <c r="M53" s="325">
        <v>49.2</v>
      </c>
      <c r="N53" s="326">
        <v>40.9</v>
      </c>
    </row>
    <row r="54" spans="1:14" x14ac:dyDescent="0.15">
      <c r="A54" s="250"/>
      <c r="B54" s="246"/>
      <c r="C54" s="246"/>
      <c r="D54" s="246"/>
      <c r="E54" s="246"/>
      <c r="F54" s="246"/>
      <c r="G54" s="327"/>
      <c r="H54" s="328" t="s">
        <v>521</v>
      </c>
      <c r="I54" s="329">
        <v>762308</v>
      </c>
      <c r="J54" s="330">
        <v>43791</v>
      </c>
      <c r="K54" s="331">
        <v>110.4</v>
      </c>
      <c r="L54" s="332">
        <v>54614</v>
      </c>
      <c r="M54" s="333">
        <v>35</v>
      </c>
      <c r="N54" s="334">
        <v>75.400000000000006</v>
      </c>
    </row>
    <row r="55" spans="1:14" x14ac:dyDescent="0.15">
      <c r="A55" s="250"/>
      <c r="B55" s="246"/>
      <c r="C55" s="246"/>
      <c r="D55" s="246"/>
      <c r="E55" s="246"/>
      <c r="F55" s="246"/>
      <c r="G55" s="312" t="s">
        <v>523</v>
      </c>
      <c r="H55" s="313"/>
      <c r="I55" s="321">
        <v>1107700</v>
      </c>
      <c r="J55" s="322">
        <v>64442</v>
      </c>
      <c r="K55" s="323">
        <v>-25.8</v>
      </c>
      <c r="L55" s="324">
        <v>101693</v>
      </c>
      <c r="M55" s="325">
        <v>-13.9</v>
      </c>
      <c r="N55" s="326">
        <v>-11.9</v>
      </c>
    </row>
    <row r="56" spans="1:14" x14ac:dyDescent="0.15">
      <c r="A56" s="250"/>
      <c r="B56" s="246"/>
      <c r="C56" s="246"/>
      <c r="D56" s="246"/>
      <c r="E56" s="246"/>
      <c r="F56" s="246"/>
      <c r="G56" s="327"/>
      <c r="H56" s="328" t="s">
        <v>521</v>
      </c>
      <c r="I56" s="329">
        <v>511511</v>
      </c>
      <c r="J56" s="330">
        <v>29758</v>
      </c>
      <c r="K56" s="331">
        <v>-32</v>
      </c>
      <c r="L56" s="332">
        <v>51066</v>
      </c>
      <c r="M56" s="333">
        <v>-6.5</v>
      </c>
      <c r="N56" s="334">
        <v>-25.5</v>
      </c>
    </row>
    <row r="57" spans="1:14" x14ac:dyDescent="0.15">
      <c r="A57" s="250"/>
      <c r="B57" s="246"/>
      <c r="C57" s="246"/>
      <c r="D57" s="246"/>
      <c r="E57" s="246"/>
      <c r="F57" s="246"/>
      <c r="G57" s="312" t="s">
        <v>524</v>
      </c>
      <c r="H57" s="313"/>
      <c r="I57" s="321">
        <v>1116414</v>
      </c>
      <c r="J57" s="322">
        <v>65660</v>
      </c>
      <c r="K57" s="323">
        <v>1.9</v>
      </c>
      <c r="L57" s="324">
        <v>96635</v>
      </c>
      <c r="M57" s="325">
        <v>-5</v>
      </c>
      <c r="N57" s="326">
        <v>6.9</v>
      </c>
    </row>
    <row r="58" spans="1:14" x14ac:dyDescent="0.15">
      <c r="A58" s="250"/>
      <c r="B58" s="246"/>
      <c r="C58" s="246"/>
      <c r="D58" s="246"/>
      <c r="E58" s="246"/>
      <c r="F58" s="246"/>
      <c r="G58" s="327"/>
      <c r="H58" s="328" t="s">
        <v>521</v>
      </c>
      <c r="I58" s="329">
        <v>760986</v>
      </c>
      <c r="J58" s="330">
        <v>44756</v>
      </c>
      <c r="K58" s="331">
        <v>50.4</v>
      </c>
      <c r="L58" s="332">
        <v>44408</v>
      </c>
      <c r="M58" s="333">
        <v>-13</v>
      </c>
      <c r="N58" s="334">
        <v>63.4</v>
      </c>
    </row>
    <row r="59" spans="1:14" x14ac:dyDescent="0.15">
      <c r="A59" s="250"/>
      <c r="B59" s="246"/>
      <c r="C59" s="246"/>
      <c r="D59" s="246"/>
      <c r="E59" s="246"/>
      <c r="F59" s="246"/>
      <c r="G59" s="312" t="s">
        <v>525</v>
      </c>
      <c r="H59" s="313"/>
      <c r="I59" s="321">
        <v>1443395</v>
      </c>
      <c r="J59" s="322">
        <v>85921</v>
      </c>
      <c r="K59" s="323">
        <v>30.9</v>
      </c>
      <c r="L59" s="324">
        <v>97062</v>
      </c>
      <c r="M59" s="325">
        <v>0.4</v>
      </c>
      <c r="N59" s="326">
        <v>30.5</v>
      </c>
    </row>
    <row r="60" spans="1:14" x14ac:dyDescent="0.15">
      <c r="A60" s="250"/>
      <c r="B60" s="246"/>
      <c r="C60" s="246"/>
      <c r="D60" s="246"/>
      <c r="E60" s="246"/>
      <c r="F60" s="246"/>
      <c r="G60" s="327"/>
      <c r="H60" s="328" t="s">
        <v>521</v>
      </c>
      <c r="I60" s="335">
        <v>1176286</v>
      </c>
      <c r="J60" s="330">
        <v>70021</v>
      </c>
      <c r="K60" s="331">
        <v>56.5</v>
      </c>
      <c r="L60" s="332">
        <v>50112</v>
      </c>
      <c r="M60" s="333">
        <v>12.8</v>
      </c>
      <c r="N60" s="334">
        <v>43.7</v>
      </c>
    </row>
    <row r="61" spans="1:14" x14ac:dyDescent="0.15">
      <c r="A61" s="250"/>
      <c r="B61" s="246"/>
      <c r="C61" s="246"/>
      <c r="D61" s="246"/>
      <c r="E61" s="246"/>
      <c r="F61" s="246"/>
      <c r="G61" s="312" t="s">
        <v>526</v>
      </c>
      <c r="H61" s="336"/>
      <c r="I61" s="337">
        <v>1197246</v>
      </c>
      <c r="J61" s="338">
        <v>69715</v>
      </c>
      <c r="K61" s="339">
        <v>9.6999999999999993</v>
      </c>
      <c r="L61" s="340">
        <v>98539</v>
      </c>
      <c r="M61" s="341">
        <v>3.6</v>
      </c>
      <c r="N61" s="326">
        <v>6.1</v>
      </c>
    </row>
    <row r="62" spans="1:14" x14ac:dyDescent="0.15">
      <c r="A62" s="250"/>
      <c r="B62" s="246"/>
      <c r="C62" s="246"/>
      <c r="D62" s="246"/>
      <c r="E62" s="246"/>
      <c r="F62" s="246"/>
      <c r="G62" s="327"/>
      <c r="H62" s="328" t="s">
        <v>521</v>
      </c>
      <c r="I62" s="329">
        <v>715697</v>
      </c>
      <c r="J62" s="330">
        <v>41827</v>
      </c>
      <c r="K62" s="331">
        <v>24.7</v>
      </c>
      <c r="L62" s="332">
        <v>48130</v>
      </c>
      <c r="M62" s="333">
        <v>2.9</v>
      </c>
      <c r="N62" s="334">
        <v>21.8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2" t="s">
        <v>3</v>
      </c>
      <c r="D47" s="1142"/>
      <c r="E47" s="1143"/>
      <c r="F47" s="11">
        <v>22.7</v>
      </c>
      <c r="G47" s="12">
        <v>23.39</v>
      </c>
      <c r="H47" s="12">
        <v>24.65</v>
      </c>
      <c r="I47" s="12">
        <v>24.68</v>
      </c>
      <c r="J47" s="13">
        <v>25.52</v>
      </c>
    </row>
    <row r="48" spans="2:10" ht="57.75" customHeight="1" x14ac:dyDescent="0.15">
      <c r="B48" s="14"/>
      <c r="C48" s="1144" t="s">
        <v>4</v>
      </c>
      <c r="D48" s="1144"/>
      <c r="E48" s="1145"/>
      <c r="F48" s="15">
        <v>4.53</v>
      </c>
      <c r="G48" s="16">
        <v>4.93</v>
      </c>
      <c r="H48" s="16">
        <v>5.68</v>
      </c>
      <c r="I48" s="16">
        <v>8.26</v>
      </c>
      <c r="J48" s="17">
        <v>7.12</v>
      </c>
    </row>
    <row r="49" spans="2:10" ht="57.75" customHeight="1" thickBot="1" x14ac:dyDescent="0.2">
      <c r="B49" s="18"/>
      <c r="C49" s="1146" t="s">
        <v>5</v>
      </c>
      <c r="D49" s="1146"/>
      <c r="E49" s="1147"/>
      <c r="F49" s="19">
        <v>1.44</v>
      </c>
      <c r="G49" s="20">
        <v>0.98</v>
      </c>
      <c r="H49" s="20">
        <v>2.0699999999999998</v>
      </c>
      <c r="I49" s="20">
        <v>2.65</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4" t="s">
        <v>534</v>
      </c>
      <c r="D34" s="1154"/>
      <c r="E34" s="1155"/>
      <c r="F34" s="32">
        <v>4.47</v>
      </c>
      <c r="G34" s="33">
        <v>4.87</v>
      </c>
      <c r="H34" s="33">
        <v>5.65</v>
      </c>
      <c r="I34" s="33">
        <v>8.24</v>
      </c>
      <c r="J34" s="34">
        <v>7.07</v>
      </c>
      <c r="K34" s="22"/>
      <c r="L34" s="22"/>
      <c r="M34" s="22"/>
      <c r="N34" s="22"/>
      <c r="O34" s="22"/>
      <c r="P34" s="22"/>
    </row>
    <row r="35" spans="1:16" ht="39" customHeight="1" x14ac:dyDescent="0.15">
      <c r="A35" s="22"/>
      <c r="B35" s="35"/>
      <c r="C35" s="1148" t="s">
        <v>535</v>
      </c>
      <c r="D35" s="1149"/>
      <c r="E35" s="1150"/>
      <c r="F35" s="36">
        <v>2.4</v>
      </c>
      <c r="G35" s="37">
        <v>2.2200000000000002</v>
      </c>
      <c r="H35" s="37">
        <v>2.14</v>
      </c>
      <c r="I35" s="37">
        <v>2.34</v>
      </c>
      <c r="J35" s="38">
        <v>2.41</v>
      </c>
      <c r="K35" s="22"/>
      <c r="L35" s="22"/>
      <c r="M35" s="22"/>
      <c r="N35" s="22"/>
      <c r="O35" s="22"/>
      <c r="P35" s="22"/>
    </row>
    <row r="36" spans="1:16" ht="39" customHeight="1" x14ac:dyDescent="0.15">
      <c r="A36" s="22"/>
      <c r="B36" s="35"/>
      <c r="C36" s="1148" t="s">
        <v>536</v>
      </c>
      <c r="D36" s="1149"/>
      <c r="E36" s="1150"/>
      <c r="F36" s="36">
        <v>0.49</v>
      </c>
      <c r="G36" s="37" t="s">
        <v>537</v>
      </c>
      <c r="H36" s="37">
        <v>0.47</v>
      </c>
      <c r="I36" s="37">
        <v>0.88</v>
      </c>
      <c r="J36" s="38">
        <v>1.42</v>
      </c>
      <c r="K36" s="22"/>
      <c r="L36" s="22"/>
      <c r="M36" s="22"/>
      <c r="N36" s="22"/>
      <c r="O36" s="22"/>
      <c r="P36" s="22"/>
    </row>
    <row r="37" spans="1:16" ht="39" customHeight="1" x14ac:dyDescent="0.15">
      <c r="A37" s="22"/>
      <c r="B37" s="35"/>
      <c r="C37" s="1148" t="s">
        <v>538</v>
      </c>
      <c r="D37" s="1149"/>
      <c r="E37" s="1150"/>
      <c r="F37" s="36">
        <v>2.11</v>
      </c>
      <c r="G37" s="37">
        <v>0.76</v>
      </c>
      <c r="H37" s="37">
        <v>0</v>
      </c>
      <c r="I37" s="37">
        <v>1.07</v>
      </c>
      <c r="J37" s="38">
        <v>1.25</v>
      </c>
      <c r="K37" s="22"/>
      <c r="L37" s="22"/>
      <c r="M37" s="22"/>
      <c r="N37" s="22"/>
      <c r="O37" s="22"/>
      <c r="P37" s="22"/>
    </row>
    <row r="38" spans="1:16" ht="39" customHeight="1" x14ac:dyDescent="0.15">
      <c r="A38" s="22"/>
      <c r="B38" s="35"/>
      <c r="C38" s="1148" t="s">
        <v>539</v>
      </c>
      <c r="D38" s="1149"/>
      <c r="E38" s="1150"/>
      <c r="F38" s="36">
        <v>0.72</v>
      </c>
      <c r="G38" s="37">
        <v>0.43</v>
      </c>
      <c r="H38" s="37">
        <v>0.84</v>
      </c>
      <c r="I38" s="37">
        <v>0.36</v>
      </c>
      <c r="J38" s="38">
        <v>0.94</v>
      </c>
      <c r="K38" s="22"/>
      <c r="L38" s="22"/>
      <c r="M38" s="22"/>
      <c r="N38" s="22"/>
      <c r="O38" s="22"/>
      <c r="P38" s="22"/>
    </row>
    <row r="39" spans="1:16" ht="39" customHeight="1" x14ac:dyDescent="0.15">
      <c r="A39" s="22"/>
      <c r="B39" s="35"/>
      <c r="C39" s="1148" t="s">
        <v>540</v>
      </c>
      <c r="D39" s="1149"/>
      <c r="E39" s="1150"/>
      <c r="F39" s="36">
        <v>0.05</v>
      </c>
      <c r="G39" s="37">
        <v>0.05</v>
      </c>
      <c r="H39" s="37">
        <v>0.02</v>
      </c>
      <c r="I39" s="37">
        <v>0.01</v>
      </c>
      <c r="J39" s="38">
        <v>0.04</v>
      </c>
      <c r="K39" s="22"/>
      <c r="L39" s="22"/>
      <c r="M39" s="22"/>
      <c r="N39" s="22"/>
      <c r="O39" s="22"/>
      <c r="P39" s="22"/>
    </row>
    <row r="40" spans="1:16" ht="39" customHeight="1" x14ac:dyDescent="0.15">
      <c r="A40" s="22"/>
      <c r="B40" s="35"/>
      <c r="C40" s="1148" t="s">
        <v>541</v>
      </c>
      <c r="D40" s="1149"/>
      <c r="E40" s="1150"/>
      <c r="F40" s="36">
        <v>0</v>
      </c>
      <c r="G40" s="37">
        <v>0.01</v>
      </c>
      <c r="H40" s="37">
        <v>0.1</v>
      </c>
      <c r="I40" s="37">
        <v>0.05</v>
      </c>
      <c r="J40" s="38">
        <v>0.02</v>
      </c>
      <c r="K40" s="22"/>
      <c r="L40" s="22"/>
      <c r="M40" s="22"/>
      <c r="N40" s="22"/>
      <c r="O40" s="22"/>
      <c r="P40" s="22"/>
    </row>
    <row r="41" spans="1:16" ht="39" customHeight="1" x14ac:dyDescent="0.15">
      <c r="A41" s="22"/>
      <c r="B41" s="35"/>
      <c r="C41" s="1148" t="s">
        <v>542</v>
      </c>
      <c r="D41" s="1149"/>
      <c r="E41" s="1150"/>
      <c r="F41" s="36">
        <v>0</v>
      </c>
      <c r="G41" s="37">
        <v>0</v>
      </c>
      <c r="H41" s="37">
        <v>0</v>
      </c>
      <c r="I41" s="37">
        <v>0</v>
      </c>
      <c r="J41" s="38">
        <v>0</v>
      </c>
      <c r="K41" s="22"/>
      <c r="L41" s="22"/>
      <c r="M41" s="22"/>
      <c r="N41" s="22"/>
      <c r="O41" s="22"/>
      <c r="P41" s="22"/>
    </row>
    <row r="42" spans="1:16" ht="39" customHeight="1" x14ac:dyDescent="0.15">
      <c r="A42" s="22"/>
      <c r="B42" s="39"/>
      <c r="C42" s="1148" t="s">
        <v>543</v>
      </c>
      <c r="D42" s="1149"/>
      <c r="E42" s="1150"/>
      <c r="F42" s="36" t="s">
        <v>488</v>
      </c>
      <c r="G42" s="37" t="s">
        <v>488</v>
      </c>
      <c r="H42" s="37" t="s">
        <v>488</v>
      </c>
      <c r="I42" s="37" t="s">
        <v>488</v>
      </c>
      <c r="J42" s="38" t="s">
        <v>488</v>
      </c>
      <c r="K42" s="22"/>
      <c r="L42" s="22"/>
      <c r="M42" s="22"/>
      <c r="N42" s="22"/>
      <c r="O42" s="22"/>
      <c r="P42" s="22"/>
    </row>
    <row r="43" spans="1:16" ht="39" customHeight="1" thickBot="1" x14ac:dyDescent="0.2">
      <c r="A43" s="22"/>
      <c r="B43" s="40"/>
      <c r="C43" s="1151" t="s">
        <v>544</v>
      </c>
      <c r="D43" s="1152"/>
      <c r="E43" s="1153"/>
      <c r="F43" s="41">
        <v>0.03</v>
      </c>
      <c r="G43" s="42">
        <v>0</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1773</v>
      </c>
      <c r="L45" s="60">
        <v>1596</v>
      </c>
      <c r="M45" s="60">
        <v>1482</v>
      </c>
      <c r="N45" s="60">
        <v>1567</v>
      </c>
      <c r="O45" s="61">
        <v>1567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488</v>
      </c>
      <c r="L46" s="64" t="s">
        <v>488</v>
      </c>
      <c r="M46" s="64" t="s">
        <v>488</v>
      </c>
      <c r="N46" s="64" t="s">
        <v>488</v>
      </c>
      <c r="O46" s="65" t="s">
        <v>488</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488</v>
      </c>
      <c r="L47" s="64" t="s">
        <v>488</v>
      </c>
      <c r="M47" s="64" t="s">
        <v>488</v>
      </c>
      <c r="N47" s="64" t="s">
        <v>488</v>
      </c>
      <c r="O47" s="65" t="s">
        <v>488</v>
      </c>
      <c r="P47" s="48"/>
      <c r="Q47" s="48"/>
      <c r="R47" s="48"/>
      <c r="S47" s="48"/>
      <c r="T47" s="48"/>
      <c r="U47" s="48"/>
    </row>
    <row r="48" spans="1:21" ht="30.75" customHeight="1" x14ac:dyDescent="0.15">
      <c r="A48" s="48"/>
      <c r="B48" s="1166"/>
      <c r="C48" s="1167"/>
      <c r="D48" s="62"/>
      <c r="E48" s="1158" t="s">
        <v>15</v>
      </c>
      <c r="F48" s="1158"/>
      <c r="G48" s="1158"/>
      <c r="H48" s="1158"/>
      <c r="I48" s="1158"/>
      <c r="J48" s="1159"/>
      <c r="K48" s="63">
        <v>559</v>
      </c>
      <c r="L48" s="64">
        <v>531</v>
      </c>
      <c r="M48" s="64">
        <v>541</v>
      </c>
      <c r="N48" s="64">
        <v>508</v>
      </c>
      <c r="O48" s="65">
        <v>595</v>
      </c>
      <c r="P48" s="48"/>
      <c r="Q48" s="48"/>
      <c r="R48" s="48"/>
      <c r="S48" s="48"/>
      <c r="T48" s="48"/>
      <c r="U48" s="48"/>
    </row>
    <row r="49" spans="1:21" ht="30.75" customHeight="1" x14ac:dyDescent="0.15">
      <c r="A49" s="48"/>
      <c r="B49" s="1166"/>
      <c r="C49" s="1167"/>
      <c r="D49" s="62"/>
      <c r="E49" s="1158" t="s">
        <v>16</v>
      </c>
      <c r="F49" s="1158"/>
      <c r="G49" s="1158"/>
      <c r="H49" s="1158"/>
      <c r="I49" s="1158"/>
      <c r="J49" s="1159"/>
      <c r="K49" s="63">
        <v>52</v>
      </c>
      <c r="L49" s="64">
        <v>53</v>
      </c>
      <c r="M49" s="64">
        <v>54</v>
      </c>
      <c r="N49" s="64">
        <v>47</v>
      </c>
      <c r="O49" s="65">
        <v>48</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488</v>
      </c>
      <c r="L50" s="64" t="s">
        <v>488</v>
      </c>
      <c r="M50" s="64" t="s">
        <v>488</v>
      </c>
      <c r="N50" s="64" t="s">
        <v>488</v>
      </c>
      <c r="O50" s="65" t="s">
        <v>488</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488</v>
      </c>
      <c r="L51" s="64" t="s">
        <v>488</v>
      </c>
      <c r="M51" s="64" t="s">
        <v>488</v>
      </c>
      <c r="N51" s="64" t="s">
        <v>488</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1587</v>
      </c>
      <c r="L52" s="64">
        <v>1547</v>
      </c>
      <c r="M52" s="64">
        <v>1597</v>
      </c>
      <c r="N52" s="64">
        <v>1642</v>
      </c>
      <c r="O52" s="65">
        <v>1657</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797</v>
      </c>
      <c r="L53" s="69">
        <v>633</v>
      </c>
      <c r="M53" s="69">
        <v>480</v>
      </c>
      <c r="N53" s="69">
        <v>480</v>
      </c>
      <c r="O53" s="70">
        <v>553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172" t="s">
        <v>24</v>
      </c>
      <c r="C41" s="1173"/>
      <c r="D41" s="81"/>
      <c r="E41" s="1178" t="s">
        <v>25</v>
      </c>
      <c r="F41" s="1178"/>
      <c r="G41" s="1178"/>
      <c r="H41" s="1179"/>
      <c r="I41" s="82">
        <v>12274</v>
      </c>
      <c r="J41" s="83">
        <v>11997</v>
      </c>
      <c r="K41" s="83">
        <v>11495</v>
      </c>
      <c r="L41" s="83">
        <v>11072</v>
      </c>
      <c r="M41" s="84">
        <v>10983</v>
      </c>
    </row>
    <row r="42" spans="2:13" ht="27.75" customHeight="1" x14ac:dyDescent="0.15">
      <c r="B42" s="1174"/>
      <c r="C42" s="1175"/>
      <c r="D42" s="85"/>
      <c r="E42" s="1180" t="s">
        <v>26</v>
      </c>
      <c r="F42" s="1180"/>
      <c r="G42" s="1180"/>
      <c r="H42" s="1181"/>
      <c r="I42" s="86">
        <v>15</v>
      </c>
      <c r="J42" s="87">
        <v>11</v>
      </c>
      <c r="K42" s="87">
        <v>9</v>
      </c>
      <c r="L42" s="87">
        <v>8</v>
      </c>
      <c r="M42" s="88">
        <v>7</v>
      </c>
    </row>
    <row r="43" spans="2:13" ht="27.75" customHeight="1" x14ac:dyDescent="0.15">
      <c r="B43" s="1174"/>
      <c r="C43" s="1175"/>
      <c r="D43" s="85"/>
      <c r="E43" s="1180" t="s">
        <v>27</v>
      </c>
      <c r="F43" s="1180"/>
      <c r="G43" s="1180"/>
      <c r="H43" s="1181"/>
      <c r="I43" s="86">
        <v>7179</v>
      </c>
      <c r="J43" s="87">
        <v>6464</v>
      </c>
      <c r="K43" s="87">
        <v>5817</v>
      </c>
      <c r="L43" s="87">
        <v>5452</v>
      </c>
      <c r="M43" s="88">
        <v>5500</v>
      </c>
    </row>
    <row r="44" spans="2:13" ht="27.75" customHeight="1" x14ac:dyDescent="0.15">
      <c r="B44" s="1174"/>
      <c r="C44" s="1175"/>
      <c r="D44" s="85"/>
      <c r="E44" s="1180" t="s">
        <v>28</v>
      </c>
      <c r="F44" s="1180"/>
      <c r="G44" s="1180"/>
      <c r="H44" s="1181"/>
      <c r="I44" s="86">
        <v>256</v>
      </c>
      <c r="J44" s="87">
        <v>314</v>
      </c>
      <c r="K44" s="87">
        <v>360</v>
      </c>
      <c r="L44" s="87">
        <v>336</v>
      </c>
      <c r="M44" s="88">
        <v>288</v>
      </c>
    </row>
    <row r="45" spans="2:13" ht="27.75" customHeight="1" x14ac:dyDescent="0.15">
      <c r="B45" s="1174"/>
      <c r="C45" s="1175"/>
      <c r="D45" s="85"/>
      <c r="E45" s="1180" t="s">
        <v>29</v>
      </c>
      <c r="F45" s="1180"/>
      <c r="G45" s="1180"/>
      <c r="H45" s="1181"/>
      <c r="I45" s="86">
        <v>1611</v>
      </c>
      <c r="J45" s="87">
        <v>1338</v>
      </c>
      <c r="K45" s="87">
        <v>1285</v>
      </c>
      <c r="L45" s="87">
        <v>1177</v>
      </c>
      <c r="M45" s="88">
        <v>787</v>
      </c>
    </row>
    <row r="46" spans="2:13" ht="27.75" customHeight="1" x14ac:dyDescent="0.15">
      <c r="B46" s="1174"/>
      <c r="C46" s="1175"/>
      <c r="D46" s="89"/>
      <c r="E46" s="1180" t="s">
        <v>30</v>
      </c>
      <c r="F46" s="1180"/>
      <c r="G46" s="1180"/>
      <c r="H46" s="1181"/>
      <c r="I46" s="86">
        <v>1</v>
      </c>
      <c r="J46" s="87">
        <v>0</v>
      </c>
      <c r="K46" s="87">
        <v>0</v>
      </c>
      <c r="L46" s="87">
        <v>0</v>
      </c>
      <c r="M46" s="88">
        <v>0</v>
      </c>
    </row>
    <row r="47" spans="2:13" ht="27.75" customHeight="1" x14ac:dyDescent="0.15">
      <c r="B47" s="1174"/>
      <c r="C47" s="1175"/>
      <c r="D47" s="90"/>
      <c r="E47" s="1182" t="s">
        <v>31</v>
      </c>
      <c r="F47" s="1183"/>
      <c r="G47" s="1183"/>
      <c r="H47" s="1184"/>
      <c r="I47" s="86" t="s">
        <v>488</v>
      </c>
      <c r="J47" s="87" t="s">
        <v>488</v>
      </c>
      <c r="K47" s="87" t="s">
        <v>488</v>
      </c>
      <c r="L47" s="87" t="s">
        <v>488</v>
      </c>
      <c r="M47" s="88" t="s">
        <v>488</v>
      </c>
    </row>
    <row r="48" spans="2:13" ht="27.75" customHeight="1" x14ac:dyDescent="0.15">
      <c r="B48" s="1174"/>
      <c r="C48" s="1175"/>
      <c r="D48" s="85"/>
      <c r="E48" s="1180" t="s">
        <v>32</v>
      </c>
      <c r="F48" s="1180"/>
      <c r="G48" s="1180"/>
      <c r="H48" s="1181"/>
      <c r="I48" s="86" t="s">
        <v>488</v>
      </c>
      <c r="J48" s="87" t="s">
        <v>488</v>
      </c>
      <c r="K48" s="87" t="s">
        <v>488</v>
      </c>
      <c r="L48" s="87" t="s">
        <v>488</v>
      </c>
      <c r="M48" s="88" t="s">
        <v>488</v>
      </c>
    </row>
    <row r="49" spans="2:13" ht="27.75" customHeight="1" x14ac:dyDescent="0.15">
      <c r="B49" s="1176"/>
      <c r="C49" s="1177"/>
      <c r="D49" s="85"/>
      <c r="E49" s="1180" t="s">
        <v>33</v>
      </c>
      <c r="F49" s="1180"/>
      <c r="G49" s="1180"/>
      <c r="H49" s="1181"/>
      <c r="I49" s="86" t="s">
        <v>488</v>
      </c>
      <c r="J49" s="87" t="s">
        <v>488</v>
      </c>
      <c r="K49" s="87" t="s">
        <v>488</v>
      </c>
      <c r="L49" s="87" t="s">
        <v>488</v>
      </c>
      <c r="M49" s="88" t="s">
        <v>488</v>
      </c>
    </row>
    <row r="50" spans="2:13" ht="27.75" customHeight="1" x14ac:dyDescent="0.15">
      <c r="B50" s="1185" t="s">
        <v>34</v>
      </c>
      <c r="C50" s="1186"/>
      <c r="D50" s="91"/>
      <c r="E50" s="1180" t="s">
        <v>35</v>
      </c>
      <c r="F50" s="1180"/>
      <c r="G50" s="1180"/>
      <c r="H50" s="1181"/>
      <c r="I50" s="86">
        <v>3964</v>
      </c>
      <c r="J50" s="87">
        <v>4034</v>
      </c>
      <c r="K50" s="87">
        <v>4289</v>
      </c>
      <c r="L50" s="87">
        <v>4485</v>
      </c>
      <c r="M50" s="88">
        <v>4560</v>
      </c>
    </row>
    <row r="51" spans="2:13" ht="27.75" customHeight="1" x14ac:dyDescent="0.15">
      <c r="B51" s="1174"/>
      <c r="C51" s="1175"/>
      <c r="D51" s="85"/>
      <c r="E51" s="1180" t="s">
        <v>36</v>
      </c>
      <c r="F51" s="1180"/>
      <c r="G51" s="1180"/>
      <c r="H51" s="1181"/>
      <c r="I51" s="86">
        <v>396</v>
      </c>
      <c r="J51" s="87">
        <v>333</v>
      </c>
      <c r="K51" s="87">
        <v>277</v>
      </c>
      <c r="L51" s="87">
        <v>245</v>
      </c>
      <c r="M51" s="88">
        <v>223</v>
      </c>
    </row>
    <row r="52" spans="2:13" ht="27.75" customHeight="1" x14ac:dyDescent="0.15">
      <c r="B52" s="1176"/>
      <c r="C52" s="1177"/>
      <c r="D52" s="85"/>
      <c r="E52" s="1180" t="s">
        <v>37</v>
      </c>
      <c r="F52" s="1180"/>
      <c r="G52" s="1180"/>
      <c r="H52" s="1181"/>
      <c r="I52" s="86">
        <v>14649</v>
      </c>
      <c r="J52" s="87">
        <v>14259</v>
      </c>
      <c r="K52" s="87">
        <v>13794</v>
      </c>
      <c r="L52" s="87">
        <v>13355</v>
      </c>
      <c r="M52" s="88">
        <v>12930</v>
      </c>
    </row>
    <row r="53" spans="2:13" ht="27.75" customHeight="1" thickBot="1" x14ac:dyDescent="0.2">
      <c r="B53" s="1187" t="s">
        <v>21</v>
      </c>
      <c r="C53" s="1188"/>
      <c r="D53" s="92"/>
      <c r="E53" s="1189" t="s">
        <v>38</v>
      </c>
      <c r="F53" s="1189"/>
      <c r="G53" s="1189"/>
      <c r="H53" s="1190"/>
      <c r="I53" s="93">
        <v>2327</v>
      </c>
      <c r="J53" s="94">
        <v>1498</v>
      </c>
      <c r="K53" s="94">
        <v>606</v>
      </c>
      <c r="L53" s="94">
        <v>-39</v>
      </c>
      <c r="M53" s="95">
        <v>-148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527</v>
      </c>
      <c r="G2" s="113"/>
      <c r="H2" s="114"/>
    </row>
    <row r="3" spans="1:8" x14ac:dyDescent="0.15">
      <c r="A3" s="110" t="s">
        <v>520</v>
      </c>
      <c r="B3" s="115"/>
      <c r="C3" s="116"/>
      <c r="D3" s="117">
        <v>45688</v>
      </c>
      <c r="E3" s="118"/>
      <c r="F3" s="119">
        <v>79181</v>
      </c>
      <c r="G3" s="120"/>
      <c r="H3" s="121"/>
    </row>
    <row r="4" spans="1:8" x14ac:dyDescent="0.15">
      <c r="A4" s="122"/>
      <c r="B4" s="123"/>
      <c r="C4" s="124"/>
      <c r="D4" s="125">
        <v>20810</v>
      </c>
      <c r="E4" s="126"/>
      <c r="F4" s="127">
        <v>40448</v>
      </c>
      <c r="G4" s="128"/>
      <c r="H4" s="129"/>
    </row>
    <row r="5" spans="1:8" x14ac:dyDescent="0.15">
      <c r="A5" s="110" t="s">
        <v>522</v>
      </c>
      <c r="B5" s="115"/>
      <c r="C5" s="116"/>
      <c r="D5" s="117">
        <v>86862</v>
      </c>
      <c r="E5" s="118"/>
      <c r="F5" s="119">
        <v>118124</v>
      </c>
      <c r="G5" s="120"/>
      <c r="H5" s="121"/>
    </row>
    <row r="6" spans="1:8" x14ac:dyDescent="0.15">
      <c r="A6" s="122"/>
      <c r="B6" s="123"/>
      <c r="C6" s="124"/>
      <c r="D6" s="125">
        <v>43791</v>
      </c>
      <c r="E6" s="126"/>
      <c r="F6" s="127">
        <v>54614</v>
      </c>
      <c r="G6" s="128"/>
      <c r="H6" s="129"/>
    </row>
    <row r="7" spans="1:8" x14ac:dyDescent="0.15">
      <c r="A7" s="110" t="s">
        <v>523</v>
      </c>
      <c r="B7" s="115"/>
      <c r="C7" s="116"/>
      <c r="D7" s="117">
        <v>64442</v>
      </c>
      <c r="E7" s="118"/>
      <c r="F7" s="119">
        <v>101693</v>
      </c>
      <c r="G7" s="120"/>
      <c r="H7" s="121"/>
    </row>
    <row r="8" spans="1:8" x14ac:dyDescent="0.15">
      <c r="A8" s="122"/>
      <c r="B8" s="123"/>
      <c r="C8" s="124"/>
      <c r="D8" s="125">
        <v>29758</v>
      </c>
      <c r="E8" s="126"/>
      <c r="F8" s="127">
        <v>51066</v>
      </c>
      <c r="G8" s="128"/>
      <c r="H8" s="129"/>
    </row>
    <row r="9" spans="1:8" x14ac:dyDescent="0.15">
      <c r="A9" s="110" t="s">
        <v>524</v>
      </c>
      <c r="B9" s="115"/>
      <c r="C9" s="116"/>
      <c r="D9" s="117">
        <v>65660</v>
      </c>
      <c r="E9" s="118"/>
      <c r="F9" s="119">
        <v>96635</v>
      </c>
      <c r="G9" s="120"/>
      <c r="H9" s="121"/>
    </row>
    <row r="10" spans="1:8" x14ac:dyDescent="0.15">
      <c r="A10" s="122"/>
      <c r="B10" s="123"/>
      <c r="C10" s="124"/>
      <c r="D10" s="125">
        <v>44756</v>
      </c>
      <c r="E10" s="126"/>
      <c r="F10" s="127">
        <v>44408</v>
      </c>
      <c r="G10" s="128"/>
      <c r="H10" s="129"/>
    </row>
    <row r="11" spans="1:8" x14ac:dyDescent="0.15">
      <c r="A11" s="110" t="s">
        <v>525</v>
      </c>
      <c r="B11" s="115"/>
      <c r="C11" s="116"/>
      <c r="D11" s="117">
        <v>85921</v>
      </c>
      <c r="E11" s="118"/>
      <c r="F11" s="119">
        <v>97062</v>
      </c>
      <c r="G11" s="120"/>
      <c r="H11" s="121"/>
    </row>
    <row r="12" spans="1:8" x14ac:dyDescent="0.15">
      <c r="A12" s="122"/>
      <c r="B12" s="123"/>
      <c r="C12" s="130"/>
      <c r="D12" s="125">
        <v>70021</v>
      </c>
      <c r="E12" s="126"/>
      <c r="F12" s="127">
        <v>50112</v>
      </c>
      <c r="G12" s="128"/>
      <c r="H12" s="129"/>
    </row>
    <row r="13" spans="1:8" x14ac:dyDescent="0.15">
      <c r="A13" s="110"/>
      <c r="B13" s="115"/>
      <c r="C13" s="131"/>
      <c r="D13" s="132">
        <v>69715</v>
      </c>
      <c r="E13" s="133"/>
      <c r="F13" s="134">
        <v>98539</v>
      </c>
      <c r="G13" s="135"/>
      <c r="H13" s="121"/>
    </row>
    <row r="14" spans="1:8" x14ac:dyDescent="0.15">
      <c r="A14" s="122"/>
      <c r="B14" s="123"/>
      <c r="C14" s="124"/>
      <c r="D14" s="125">
        <v>41827</v>
      </c>
      <c r="E14" s="126"/>
      <c r="F14" s="127">
        <v>48130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4.53</v>
      </c>
      <c r="C19" s="136">
        <f>ROUND(VALUE(SUBSTITUTE(実質収支比率等に係る経年分析!G$48,"▲","-")),2)</f>
        <v>4.93</v>
      </c>
      <c r="D19" s="136">
        <f>ROUND(VALUE(SUBSTITUTE(実質収支比率等に係る経年分析!H$48,"▲","-")),2)</f>
        <v>5.68</v>
      </c>
      <c r="E19" s="136">
        <f>ROUND(VALUE(SUBSTITUTE(実質収支比率等に係る経年分析!I$48,"▲","-")),2)</f>
        <v>8.26</v>
      </c>
      <c r="F19" s="136">
        <f>ROUND(VALUE(SUBSTITUTE(実質収支比率等に係る経年分析!J$48,"▲","-")),2)</f>
        <v>7.12</v>
      </c>
    </row>
    <row r="20" spans="1:11" x14ac:dyDescent="0.15">
      <c r="A20" s="136" t="s">
        <v>43</v>
      </c>
      <c r="B20" s="136">
        <f>ROUND(VALUE(SUBSTITUTE(実質収支比率等に係る経年分析!F$47,"▲","-")),2)</f>
        <v>22.7</v>
      </c>
      <c r="C20" s="136">
        <f>ROUND(VALUE(SUBSTITUTE(実質収支比率等に係る経年分析!G$47,"▲","-")),2)</f>
        <v>23.39</v>
      </c>
      <c r="D20" s="136">
        <f>ROUND(VALUE(SUBSTITUTE(実質収支比率等に係る経年分析!H$47,"▲","-")),2)</f>
        <v>24.65</v>
      </c>
      <c r="E20" s="136">
        <f>ROUND(VALUE(SUBSTITUTE(実質収支比率等に係る経年分析!I$47,"▲","-")),2)</f>
        <v>24.68</v>
      </c>
      <c r="F20" s="136">
        <f>ROUND(VALUE(SUBSTITUTE(実質収支比率等に係る経年分析!J$47,"▲","-")),2)</f>
        <v>25.52</v>
      </c>
    </row>
    <row r="21" spans="1:11" x14ac:dyDescent="0.15">
      <c r="A21" s="136" t="s">
        <v>44</v>
      </c>
      <c r="B21" s="136">
        <f>IF(ISNUMBER(VALUE(SUBSTITUTE(実質収支比率等に係る経年分析!F$49,"▲","-"))),ROUND(VALUE(SUBSTITUTE(実質収支比率等に係る経年分析!F$49,"▲","-")),2),NA())</f>
        <v>1.44</v>
      </c>
      <c r="C21" s="136">
        <f>IF(ISNUMBER(VALUE(SUBSTITUTE(実質収支比率等に係る経年分析!G$49,"▲","-"))),ROUND(VALUE(SUBSTITUTE(実質収支比率等に係る経年分析!G$49,"▲","-")),2),NA())</f>
        <v>0.98</v>
      </c>
      <c r="D21" s="136">
        <f>IF(ISNUMBER(VALUE(SUBSTITUTE(実質収支比率等に係る経年分析!H$49,"▲","-"))),ROUND(VALUE(SUBSTITUTE(実質収支比率等に係る経年分析!H$49,"▲","-")),2),NA())</f>
        <v>2.0699999999999998</v>
      </c>
      <c r="E21" s="136">
        <f>IF(ISNUMBER(VALUE(SUBSTITUTE(実質収支比率等に係る経年分析!I$49,"▲","-"))),ROUND(VALUE(SUBSTITUTE(実質収支比率等に係る経年分析!I$49,"▲","-")),2),NA())</f>
        <v>2.65</v>
      </c>
      <c r="F21" s="136">
        <f>IF(ISNUMBER(VALUE(SUBSTITUTE(実質収支比率等に係る経年分析!J$49,"▲","-"))),ROUND(VALUE(SUBSTITUTE(実質収支比率等に係る経年分析!J$49,"▲","-")),2),NA())</f>
        <v>-1.21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風力発電事業特別会計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開拓専用水道特別会計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0.94</v>
      </c>
    </row>
    <row r="33" spans="1:16" x14ac:dyDescent="0.15">
      <c r="A33" s="137" t="str">
        <f>IF(連結実質赤字比率に係る赤字・黒字の構成分析!C$37="",NA(),連結実質赤字比率に係る赤字・黒字の構成分析!C$37)</f>
        <v>宅地造成事業特別会計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1.25</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0.49</v>
      </c>
      <c r="D34" s="137">
        <f>IF(ROUND(VALUE(SUBSTITUTE(連結実質赤字比率に係る赤字・黒字の構成分析!G$36,"▲", "-")), 2) &lt; 0, ABS(ROUND(VALUE(SUBSTITUTE(連結実質赤字比率に係る赤字・黒字の構成分析!G$36,"▲", "-")), 2)), NA())</f>
        <v>0.04</v>
      </c>
      <c r="E34" s="137" t="e">
        <f>IF(ROUND(VALUE(SUBSTITUTE(連結実質赤字比率に係る赤字・黒字の構成分析!G$36,"▲", "-")), 2) &gt;= 0, ABS(ROUND(VALUE(SUBSTITUTE(連結実質赤字比率に係る赤字・黒字の構成分析!G$36,"▲", "-")), 2)), NA())</f>
        <v>#N/A</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1.42</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2.2200000000000002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2.34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4.47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4.87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8.24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7.07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1587</v>
      </c>
      <c r="E42" s="138"/>
      <c r="F42" s="138"/>
      <c r="G42" s="138">
        <f>'実質公債費比率（分子）の構造'!L$52</f>
        <v>1547</v>
      </c>
      <c r="H42" s="138"/>
      <c r="I42" s="138"/>
      <c r="J42" s="138">
        <f>'実質公債費比率（分子）の構造'!M$52</f>
        <v>1597</v>
      </c>
      <c r="K42" s="138"/>
      <c r="L42" s="138"/>
      <c r="M42" s="138">
        <f>'実質公債費比率（分子）の構造'!N$52</f>
        <v>1642</v>
      </c>
      <c r="N42" s="138"/>
      <c r="O42" s="138"/>
      <c r="P42" s="138">
        <f>'実質公債費比率（分子）の構造'!O$52</f>
        <v>1657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52</v>
      </c>
      <c r="C45" s="138"/>
      <c r="D45" s="138"/>
      <c r="E45" s="138">
        <f>'実質公債費比率（分子）の構造'!L$49</f>
        <v>53</v>
      </c>
      <c r="F45" s="138"/>
      <c r="G45" s="138"/>
      <c r="H45" s="138">
        <f>'実質公債費比率（分子）の構造'!M$49</f>
        <v>54</v>
      </c>
      <c r="I45" s="138"/>
      <c r="J45" s="138"/>
      <c r="K45" s="138">
        <f>'実質公債費比率（分子）の構造'!N$49</f>
        <v>47</v>
      </c>
      <c r="L45" s="138"/>
      <c r="M45" s="138"/>
      <c r="N45" s="138">
        <f>'実質公債費比率（分子）の構造'!O$49</f>
        <v>48</v>
      </c>
      <c r="O45" s="138"/>
      <c r="P45" s="138"/>
    </row>
    <row r="46" spans="1:16" x14ac:dyDescent="0.15">
      <c r="A46" s="138" t="s">
        <v>55</v>
      </c>
      <c r="B46" s="138">
        <f>'実質公債費比率（分子）の構造'!K$48</f>
        <v>559</v>
      </c>
      <c r="C46" s="138"/>
      <c r="D46" s="138"/>
      <c r="E46" s="138">
        <f>'実質公債費比率（分子）の構造'!L$48</f>
        <v>531</v>
      </c>
      <c r="F46" s="138"/>
      <c r="G46" s="138"/>
      <c r="H46" s="138">
        <f>'実質公債費比率（分子）の構造'!M$48</f>
        <v>541</v>
      </c>
      <c r="I46" s="138"/>
      <c r="J46" s="138"/>
      <c r="K46" s="138">
        <f>'実質公債費比率（分子）の構造'!N$48</f>
        <v>508</v>
      </c>
      <c r="L46" s="138"/>
      <c r="M46" s="138"/>
      <c r="N46" s="138">
        <f>'実質公債費比率（分子）の構造'!O$48</f>
        <v>595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1773</v>
      </c>
      <c r="C49" s="138"/>
      <c r="D49" s="138"/>
      <c r="E49" s="138">
        <f>'実質公債費比率（分子）の構造'!L$45</f>
        <v>1596</v>
      </c>
      <c r="F49" s="138"/>
      <c r="G49" s="138"/>
      <c r="H49" s="138">
        <f>'実質公債費比率（分子）の構造'!M$45</f>
        <v>1482</v>
      </c>
      <c r="I49" s="138"/>
      <c r="J49" s="138"/>
      <c r="K49" s="138">
        <f>'実質公債費比率（分子）の構造'!N$45</f>
        <v>1567</v>
      </c>
      <c r="L49" s="138"/>
      <c r="M49" s="138"/>
      <c r="N49" s="138">
        <f>'実質公債費比率（分子）の構造'!O$45</f>
        <v>1567</v>
      </c>
      <c r="O49" s="138"/>
      <c r="P49" s="138"/>
    </row>
    <row r="50" spans="1:16" x14ac:dyDescent="0.15">
      <c r="A50" s="138" t="s">
        <v>59</v>
      </c>
      <c r="B50" s="138" t="e">
        <f>NA()</f>
        <v>#N/A</v>
      </c>
      <c r="C50" s="138">
        <f>IF(ISNUMBER('実質公債費比率（分子）の構造'!K$53),'実質公債費比率（分子）の構造'!K$53,NA())</f>
        <v>797</v>
      </c>
      <c r="D50" s="138" t="e">
        <f>NA()</f>
        <v>#N/A</v>
      </c>
      <c r="E50" s="138" t="e">
        <f>NA()</f>
        <v>#N/A</v>
      </c>
      <c r="F50" s="138">
        <f>IF(ISNUMBER('実質公債費比率（分子）の構造'!L$53),'実質公債費比率（分子）の構造'!L$53,NA())</f>
        <v>633</v>
      </c>
      <c r="G50" s="138" t="e">
        <f>NA()</f>
        <v>#N/A</v>
      </c>
      <c r="H50" s="138" t="e">
        <f>NA()</f>
        <v>#N/A</v>
      </c>
      <c r="I50" s="138">
        <f>IF(ISNUMBER('実質公債費比率（分子）の構造'!M$53),'実質公債費比率（分子）の構造'!M$53,NA())</f>
        <v>480</v>
      </c>
      <c r="J50" s="138" t="e">
        <f>NA()</f>
        <v>#N/A</v>
      </c>
      <c r="K50" s="138" t="e">
        <f>NA()</f>
        <v>#N/A</v>
      </c>
      <c r="L50" s="138">
        <f>IF(ISNUMBER('実質公債費比率（分子）の構造'!N$53),'実質公債費比率（分子）の構造'!N$53,NA())</f>
        <v>480</v>
      </c>
      <c r="M50" s="138" t="e">
        <f>NA()</f>
        <v>#N/A</v>
      </c>
      <c r="N50" s="138" t="e">
        <f>NA()</f>
        <v>#N/A</v>
      </c>
      <c r="O50" s="138">
        <f>IF(ISNUMBER('実質公債費比率（分子）の構造'!O$53),'実質公債費比率（分子）の構造'!O$53,NA())</f>
        <v>553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14649</v>
      </c>
      <c r="E56" s="137"/>
      <c r="F56" s="137"/>
      <c r="G56" s="137">
        <f>'将来負担比率（分子）の構造'!J$52</f>
        <v>14259</v>
      </c>
      <c r="H56" s="137"/>
      <c r="I56" s="137"/>
      <c r="J56" s="137">
        <f>'将来負担比率（分子）の構造'!K$52</f>
        <v>13794</v>
      </c>
      <c r="K56" s="137"/>
      <c r="L56" s="137"/>
      <c r="M56" s="137">
        <f>'将来負担比率（分子）の構造'!L$52</f>
        <v>13355</v>
      </c>
      <c r="N56" s="137"/>
      <c r="O56" s="137"/>
      <c r="P56" s="137">
        <f>'将来負担比率（分子）の構造'!M$52</f>
        <v>12930</v>
      </c>
    </row>
    <row r="57" spans="1:16" x14ac:dyDescent="0.15">
      <c r="A57" s="137" t="s">
        <v>36</v>
      </c>
      <c r="B57" s="137"/>
      <c r="C57" s="137"/>
      <c r="D57" s="137">
        <f>'将来負担比率（分子）の構造'!I$51</f>
        <v>396</v>
      </c>
      <c r="E57" s="137"/>
      <c r="F57" s="137"/>
      <c r="G57" s="137">
        <f>'将来負担比率（分子）の構造'!J$51</f>
        <v>333</v>
      </c>
      <c r="H57" s="137"/>
      <c r="I57" s="137"/>
      <c r="J57" s="137">
        <f>'将来負担比率（分子）の構造'!K$51</f>
        <v>277</v>
      </c>
      <c r="K57" s="137"/>
      <c r="L57" s="137"/>
      <c r="M57" s="137">
        <f>'将来負担比率（分子）の構造'!L$51</f>
        <v>245</v>
      </c>
      <c r="N57" s="137"/>
      <c r="O57" s="137"/>
      <c r="P57" s="137">
        <f>'将来負担比率（分子）の構造'!M$51</f>
        <v>223</v>
      </c>
    </row>
    <row r="58" spans="1:16" x14ac:dyDescent="0.15">
      <c r="A58" s="137" t="s">
        <v>35</v>
      </c>
      <c r="B58" s="137"/>
      <c r="C58" s="137"/>
      <c r="D58" s="137">
        <f>'将来負担比率（分子）の構造'!I$50</f>
        <v>3964</v>
      </c>
      <c r="E58" s="137"/>
      <c r="F58" s="137"/>
      <c r="G58" s="137">
        <f>'将来負担比率（分子）の構造'!J$50</f>
        <v>4034</v>
      </c>
      <c r="H58" s="137"/>
      <c r="I58" s="137"/>
      <c r="J58" s="137">
        <f>'将来負担比率（分子）の構造'!K$50</f>
        <v>4289</v>
      </c>
      <c r="K58" s="137"/>
      <c r="L58" s="137"/>
      <c r="M58" s="137">
        <f>'将来負担比率（分子）の構造'!L$50</f>
        <v>4485</v>
      </c>
      <c r="N58" s="137"/>
      <c r="O58" s="137"/>
      <c r="P58" s="137">
        <f>'将来負担比率（分子）の構造'!M$50</f>
        <v>4560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v>
      </c>
      <c r="C61" s="137"/>
      <c r="D61" s="137"/>
      <c r="E61" s="137">
        <f>'将来負担比率（分子）の構造'!J$46</f>
        <v>0</v>
      </c>
      <c r="F61" s="137"/>
      <c r="G61" s="137"/>
      <c r="H61" s="137">
        <f>'将来負担比率（分子）の構造'!K$46</f>
        <v>0</v>
      </c>
      <c r="I61" s="137"/>
      <c r="J61" s="137"/>
      <c r="K61" s="137">
        <f>'将来負担比率（分子）の構造'!L$46</f>
        <v>0</v>
      </c>
      <c r="L61" s="137"/>
      <c r="M61" s="137"/>
      <c r="N61" s="137">
        <f>'将来負担比率（分子）の構造'!M$46</f>
        <v>0</v>
      </c>
      <c r="O61" s="137"/>
      <c r="P61" s="137"/>
    </row>
    <row r="62" spans="1:16" x14ac:dyDescent="0.15">
      <c r="A62" s="137" t="s">
        <v>29</v>
      </c>
      <c r="B62" s="137">
        <f>'将来負担比率（分子）の構造'!I$45</f>
        <v>1611</v>
      </c>
      <c r="C62" s="137"/>
      <c r="D62" s="137"/>
      <c r="E62" s="137">
        <f>'将来負担比率（分子）の構造'!J$45</f>
        <v>1338</v>
      </c>
      <c r="F62" s="137"/>
      <c r="G62" s="137"/>
      <c r="H62" s="137">
        <f>'将来負担比率（分子）の構造'!K$45</f>
        <v>1285</v>
      </c>
      <c r="I62" s="137"/>
      <c r="J62" s="137"/>
      <c r="K62" s="137">
        <f>'将来負担比率（分子）の構造'!L$45</f>
        <v>1177</v>
      </c>
      <c r="L62" s="137"/>
      <c r="M62" s="137"/>
      <c r="N62" s="137">
        <f>'将来負担比率（分子）の構造'!M$45</f>
        <v>787</v>
      </c>
      <c r="O62" s="137"/>
      <c r="P62" s="137"/>
    </row>
    <row r="63" spans="1:16" x14ac:dyDescent="0.15">
      <c r="A63" s="137" t="s">
        <v>28</v>
      </c>
      <c r="B63" s="137">
        <f>'将来負担比率（分子）の構造'!I$44</f>
        <v>256</v>
      </c>
      <c r="C63" s="137"/>
      <c r="D63" s="137"/>
      <c r="E63" s="137">
        <f>'将来負担比率（分子）の構造'!J$44</f>
        <v>314</v>
      </c>
      <c r="F63" s="137"/>
      <c r="G63" s="137"/>
      <c r="H63" s="137">
        <f>'将来負担比率（分子）の構造'!K$44</f>
        <v>360</v>
      </c>
      <c r="I63" s="137"/>
      <c r="J63" s="137"/>
      <c r="K63" s="137">
        <f>'将来負担比率（分子）の構造'!L$44</f>
        <v>336</v>
      </c>
      <c r="L63" s="137"/>
      <c r="M63" s="137"/>
      <c r="N63" s="137">
        <f>'将来負担比率（分子）の構造'!M$44</f>
        <v>288</v>
      </c>
      <c r="O63" s="137"/>
      <c r="P63" s="137"/>
    </row>
    <row r="64" spans="1:16" x14ac:dyDescent="0.15">
      <c r="A64" s="137" t="s">
        <v>27</v>
      </c>
      <c r="B64" s="137">
        <f>'将来負担比率（分子）の構造'!I$43</f>
        <v>7179</v>
      </c>
      <c r="C64" s="137"/>
      <c r="D64" s="137"/>
      <c r="E64" s="137">
        <f>'将来負担比率（分子）の構造'!J$43</f>
        <v>6464</v>
      </c>
      <c r="F64" s="137"/>
      <c r="G64" s="137"/>
      <c r="H64" s="137">
        <f>'将来負担比率（分子）の構造'!K$43</f>
        <v>5817</v>
      </c>
      <c r="I64" s="137"/>
      <c r="J64" s="137"/>
      <c r="K64" s="137">
        <f>'将来負担比率（分子）の構造'!L$43</f>
        <v>5452</v>
      </c>
      <c r="L64" s="137"/>
      <c r="M64" s="137"/>
      <c r="N64" s="137">
        <f>'将来負担比率（分子）の構造'!M$43</f>
        <v>5500</v>
      </c>
      <c r="O64" s="137"/>
      <c r="P64" s="137"/>
    </row>
    <row r="65" spans="1:16" x14ac:dyDescent="0.15">
      <c r="A65" s="137" t="s">
        <v>26</v>
      </c>
      <c r="B65" s="137">
        <f>'将来負担比率（分子）の構造'!I$42</f>
        <v>15</v>
      </c>
      <c r="C65" s="137"/>
      <c r="D65" s="137"/>
      <c r="E65" s="137">
        <f>'将来負担比率（分子）の構造'!J$42</f>
        <v>11</v>
      </c>
      <c r="F65" s="137"/>
      <c r="G65" s="137"/>
      <c r="H65" s="137">
        <f>'将来負担比率（分子）の構造'!K$42</f>
        <v>9</v>
      </c>
      <c r="I65" s="137"/>
      <c r="J65" s="137"/>
      <c r="K65" s="137">
        <f>'将来負担比率（分子）の構造'!L$42</f>
        <v>8</v>
      </c>
      <c r="L65" s="137"/>
      <c r="M65" s="137"/>
      <c r="N65" s="137">
        <f>'将来負担比率（分子）の構造'!M$42</f>
        <v>7</v>
      </c>
      <c r="O65" s="137"/>
      <c r="P65" s="137"/>
    </row>
    <row r="66" spans="1:16" x14ac:dyDescent="0.15">
      <c r="A66" s="137" t="s">
        <v>25</v>
      </c>
      <c r="B66" s="137">
        <f>'将来負担比率（分子）の構造'!I$41</f>
        <v>12274</v>
      </c>
      <c r="C66" s="137"/>
      <c r="D66" s="137"/>
      <c r="E66" s="137">
        <f>'将来負担比率（分子）の構造'!J$41</f>
        <v>11997</v>
      </c>
      <c r="F66" s="137"/>
      <c r="G66" s="137"/>
      <c r="H66" s="137">
        <f>'将来負担比率（分子）の構造'!K$41</f>
        <v>11495</v>
      </c>
      <c r="I66" s="137"/>
      <c r="J66" s="137"/>
      <c r="K66" s="137">
        <f>'将来負担比率（分子）の構造'!L$41</f>
        <v>11072</v>
      </c>
      <c r="L66" s="137"/>
      <c r="M66" s="137"/>
      <c r="N66" s="137">
        <f>'将来負担比率（分子）の構造'!M$41</f>
        <v>10983</v>
      </c>
      <c r="O66" s="137"/>
      <c r="P66" s="137"/>
    </row>
    <row r="67" spans="1:16" x14ac:dyDescent="0.15">
      <c r="A67" s="137" t="s">
        <v>63</v>
      </c>
      <c r="B67" s="137" t="e">
        <f>NA()</f>
        <v>#N/A</v>
      </c>
      <c r="C67" s="137">
        <f>IF(ISNUMBER('将来負担比率（分子）の構造'!I$53), IF('将来負担比率（分子）の構造'!I$53 &lt; 0, 0, '将来負担比率（分子）の構造'!I$53), NA())</f>
        <v>2327</v>
      </c>
      <c r="D67" s="137" t="e">
        <f>NA()</f>
        <v>#N/A</v>
      </c>
      <c r="E67" s="137" t="e">
        <f>NA()</f>
        <v>#N/A</v>
      </c>
      <c r="F67" s="137">
        <f>IF(ISNUMBER('将来負担比率（分子）の構造'!J$53), IF('将来負担比率（分子）の構造'!J$53 &lt; 0, 0, '将来負担比率（分子）の構造'!J$53), NA())</f>
        <v>1498</v>
      </c>
      <c r="G67" s="137" t="e">
        <f>NA()</f>
        <v>#N/A</v>
      </c>
      <c r="H67" s="137" t="e">
        <f>NA()</f>
        <v>#N/A</v>
      </c>
      <c r="I67" s="137">
        <f>IF(ISNUMBER('将来負担比率（分子）の構造'!K$53), IF('将来負担比率（分子）の構造'!K$53 &lt; 0, 0, '将来負担比率（分子）の構造'!K$53), NA())</f>
        <v>606</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2018-02-26T08:14:55Z</cp:lastPrinted>
  <dcterms:created xsi:type="dcterms:W3CDTF">2018-01-24T05:50:34Z</dcterms:created>
  <dcterms:modified xsi:type="dcterms:W3CDTF">2018-03-05T01:24:43Z</dcterms:modified>
  <cp:category/>
</cp:coreProperties>
</file>